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0.xml" ContentType="application/vnd.openxmlformats-officedocument.drawing+xml"/>
  <Override PartName="/xl/charts/chart41.xml" ContentType="application/vnd.openxmlformats-officedocument.drawingml.chart+xml"/>
  <Override PartName="/xl/theme/themeOverride2.xml" ContentType="application/vnd.openxmlformats-officedocument.themeOverride+xml"/>
  <Override PartName="/xl/charts/chart42.xml" ContentType="application/vnd.openxmlformats-officedocument.drawingml.chart+xml"/>
  <Override PartName="/xl/theme/themeOverride3.xml" ContentType="application/vnd.openxmlformats-officedocument.themeOverride+xml"/>
  <Override PartName="/xl/charts/chart43.xml" ContentType="application/vnd.openxmlformats-officedocument.drawingml.chart+xml"/>
  <Override PartName="/xl/theme/themeOverride4.xml" ContentType="application/vnd.openxmlformats-officedocument.themeOverride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theme/themeOverride5.xml" ContentType="application/vnd.openxmlformats-officedocument.themeOverride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theme/themeOverride6.xml" ContentType="application/vnd.openxmlformats-officedocument.themeOverride+xml"/>
  <Override PartName="/xl/charts/chart48.xml" ContentType="application/vnd.openxmlformats-officedocument.drawingml.chart+xml"/>
  <Override PartName="/xl/theme/themeOverride7.xml" ContentType="application/vnd.openxmlformats-officedocument.themeOverride+xml"/>
  <Override PartName="/xl/charts/chart49.xml" ContentType="application/vnd.openxmlformats-officedocument.drawingml.chart+xml"/>
  <Override PartName="/xl/theme/themeOverride8.xml" ContentType="application/vnd.openxmlformats-officedocument.themeOverride+xml"/>
  <Override PartName="/xl/charts/chart50.xml" ContentType="application/vnd.openxmlformats-officedocument.drawingml.chart+xml"/>
  <Override PartName="/xl/theme/themeOverride9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855"/>
  </bookViews>
  <sheets>
    <sheet name="Fitxa tècnica" sheetId="2" r:id="rId1"/>
    <sheet name="Index" sheetId="4" r:id="rId2"/>
    <sheet name="Resum" sheetId="7" r:id="rId3"/>
    <sheet name="Taules" sheetId="1" r:id="rId4"/>
    <sheet name="Gràfics" sheetId="3" r:id="rId5"/>
    <sheet name="Comparativa" sheetId="5" r:id="rId6"/>
    <sheet name="Taules comparativa" sheetId="6" state="hidden" r:id="rId7"/>
  </sheets>
  <definedNames>
    <definedName name="_xlnm.Print_Area" localSheetId="5">Comparativa!#REF!</definedName>
    <definedName name="_xlnm.Print_Area" localSheetId="2">Resum!$A$1:$R$59</definedName>
    <definedName name="COM_EVOLUCIÓ">Comparativa!$C$14</definedName>
    <definedName name="COM_GUANYS">Comparativa!$C$175</definedName>
    <definedName name="COM_MOBILITAT">Comparativa!$C$292</definedName>
    <definedName name="COM_PRIMERA_FEINA">Comparativa!$C$56</definedName>
    <definedName name="COM_REQUISITS">Comparativa!$C$95</definedName>
    <definedName name="COM_STISFACCIÓ_FEINA">Comparativa!$C$209</definedName>
    <definedName name="COM_TEMPS_RESERCA">Comparativa!$C$251</definedName>
    <definedName name="COM_TIPUS_CONTRACTE">Comparativa!$C$140</definedName>
  </definedNames>
  <calcPr calcId="145621"/>
</workbook>
</file>

<file path=xl/calcChain.xml><?xml version="1.0" encoding="utf-8"?>
<calcChain xmlns="http://schemas.openxmlformats.org/spreadsheetml/2006/main">
  <c r="AP69" i="7" l="1"/>
  <c r="AP68" i="7"/>
  <c r="AP67" i="7"/>
  <c r="AP66" i="7"/>
  <c r="AB40" i="7"/>
  <c r="AB39" i="7"/>
  <c r="AB38" i="7"/>
  <c r="AB37" i="7"/>
  <c r="D144" i="6" l="1"/>
  <c r="D143" i="6"/>
  <c r="D142" i="6"/>
  <c r="D141" i="6"/>
  <c r="F117" i="6"/>
  <c r="E117" i="6"/>
  <c r="D117" i="6"/>
  <c r="C117" i="6"/>
  <c r="J28" i="6"/>
  <c r="I28" i="6"/>
  <c r="H28" i="6"/>
  <c r="G28" i="6"/>
  <c r="F28" i="6"/>
  <c r="E28" i="6"/>
  <c r="D28" i="6"/>
  <c r="C28" i="6"/>
  <c r="N28" i="6"/>
  <c r="M28" i="6"/>
  <c r="L28" i="6"/>
  <c r="K28" i="6"/>
  <c r="C144" i="6"/>
  <c r="C143" i="6"/>
  <c r="C142" i="6"/>
  <c r="C141" i="6"/>
  <c r="E144" i="6"/>
  <c r="B144" i="6"/>
  <c r="B143" i="6"/>
  <c r="B142" i="6"/>
  <c r="B141" i="6"/>
  <c r="J110" i="6"/>
  <c r="I110" i="6"/>
  <c r="H110" i="6"/>
  <c r="F110" i="6"/>
  <c r="E110" i="6"/>
  <c r="D110" i="6"/>
  <c r="C110" i="6"/>
  <c r="J109" i="6"/>
  <c r="I109" i="6"/>
  <c r="H109" i="6"/>
  <c r="F109" i="6"/>
  <c r="E109" i="6"/>
  <c r="D109" i="6"/>
  <c r="C109" i="6"/>
  <c r="J108" i="6"/>
  <c r="I108" i="6"/>
  <c r="H108" i="6"/>
  <c r="F108" i="6"/>
  <c r="E108" i="6"/>
  <c r="D108" i="6"/>
  <c r="C108" i="6"/>
  <c r="J107" i="6"/>
  <c r="I107" i="6"/>
  <c r="H107" i="6"/>
  <c r="F107" i="6"/>
  <c r="E107" i="6"/>
  <c r="D107" i="6"/>
  <c r="C107" i="6"/>
  <c r="J106" i="6"/>
  <c r="I106" i="6"/>
  <c r="H106" i="6"/>
  <c r="F106" i="6"/>
  <c r="E106" i="6"/>
  <c r="D106" i="6"/>
  <c r="C106" i="6"/>
  <c r="N110" i="6"/>
  <c r="M110" i="6"/>
  <c r="L110" i="6"/>
  <c r="K110" i="6"/>
  <c r="N109" i="6"/>
  <c r="M109" i="6"/>
  <c r="L109" i="6"/>
  <c r="K109" i="6"/>
  <c r="N108" i="6"/>
  <c r="M108" i="6"/>
  <c r="L108" i="6"/>
  <c r="K108" i="6"/>
  <c r="N107" i="6"/>
  <c r="M107" i="6"/>
  <c r="L107" i="6"/>
  <c r="K107" i="6"/>
  <c r="N106" i="6"/>
  <c r="M106" i="6"/>
  <c r="L106" i="6"/>
  <c r="K106" i="6"/>
  <c r="M72" i="6"/>
  <c r="L72" i="6"/>
  <c r="J72" i="6"/>
  <c r="I72" i="6"/>
  <c r="G72" i="6"/>
  <c r="F72" i="6"/>
  <c r="D72" i="6"/>
  <c r="C72" i="6"/>
  <c r="M71" i="6"/>
  <c r="L71" i="6"/>
  <c r="J71" i="6"/>
  <c r="I71" i="6"/>
  <c r="G71" i="6"/>
  <c r="F71" i="6"/>
  <c r="D71" i="6"/>
  <c r="C71" i="6"/>
  <c r="M70" i="6"/>
  <c r="L70" i="6"/>
  <c r="J70" i="6"/>
  <c r="I70" i="6"/>
  <c r="G70" i="6"/>
  <c r="F70" i="6"/>
  <c r="D70" i="6"/>
  <c r="C70" i="6"/>
  <c r="M69" i="6"/>
  <c r="L69" i="6"/>
  <c r="J69" i="6"/>
  <c r="I69" i="6"/>
  <c r="G69" i="6"/>
  <c r="F69" i="6"/>
  <c r="D69" i="6"/>
  <c r="C69" i="6"/>
  <c r="M68" i="6"/>
  <c r="L68" i="6"/>
  <c r="J68" i="6"/>
  <c r="I68" i="6"/>
  <c r="G68" i="6"/>
  <c r="F68" i="6"/>
  <c r="D68" i="6"/>
  <c r="C68" i="6"/>
  <c r="N72" i="6"/>
  <c r="N71" i="6"/>
  <c r="N70" i="6"/>
  <c r="N69" i="6"/>
  <c r="N68" i="6"/>
  <c r="L66" i="6"/>
  <c r="K72" i="6"/>
  <c r="K71" i="6"/>
  <c r="K70" i="6"/>
  <c r="K69" i="6"/>
  <c r="K68" i="6"/>
  <c r="I66" i="6"/>
  <c r="H72" i="6"/>
  <c r="H71" i="6"/>
  <c r="H70" i="6"/>
  <c r="H69" i="6"/>
  <c r="H68" i="6"/>
  <c r="F66" i="6"/>
  <c r="E72" i="6"/>
  <c r="E71" i="6"/>
  <c r="E70" i="6"/>
  <c r="E69" i="6"/>
  <c r="E68" i="6"/>
  <c r="C66" i="6"/>
  <c r="E141" i="6" l="1"/>
  <c r="E142" i="6"/>
  <c r="E143" i="6"/>
  <c r="N105" i="6"/>
  <c r="H117" i="6" s="1"/>
  <c r="J105" i="6"/>
  <c r="F105" i="6"/>
  <c r="M105" i="6"/>
  <c r="G117" i="6" s="1"/>
  <c r="I105" i="6"/>
  <c r="E105" i="6"/>
  <c r="L105" i="6"/>
  <c r="H105" i="6"/>
  <c r="D105" i="6"/>
  <c r="K105" i="6"/>
  <c r="G105" i="6"/>
  <c r="C105" i="6"/>
  <c r="N656" i="3" l="1"/>
  <c r="O588" i="3" l="1"/>
  <c r="N588" i="3"/>
  <c r="H11" i="1" l="1"/>
  <c r="I11" i="1" s="1"/>
  <c r="H12" i="1"/>
  <c r="I12" i="1" s="1"/>
  <c r="H13" i="1"/>
  <c r="I13" i="1" s="1"/>
  <c r="H10" i="1"/>
  <c r="I10" i="1" l="1"/>
  <c r="H14" i="1"/>
  <c r="F14" i="1"/>
  <c r="G12" i="1" l="1"/>
  <c r="G10" i="1"/>
  <c r="G11" i="1"/>
  <c r="G13" i="1"/>
  <c r="E38" i="2"/>
  <c r="G38" i="2" s="1"/>
  <c r="D38" i="2"/>
  <c r="G37" i="2"/>
  <c r="F37" i="2"/>
  <c r="B37" i="2"/>
  <c r="G36" i="2"/>
  <c r="F36" i="2"/>
  <c r="B36" i="2"/>
  <c r="G35" i="2"/>
  <c r="F35" i="2"/>
  <c r="B35" i="2"/>
  <c r="G34" i="2"/>
  <c r="F34" i="2"/>
  <c r="B34" i="2"/>
  <c r="D21" i="2"/>
  <c r="F38" i="2" l="1"/>
</calcChain>
</file>

<file path=xl/sharedStrings.xml><?xml version="1.0" encoding="utf-8"?>
<sst xmlns="http://schemas.openxmlformats.org/spreadsheetml/2006/main" count="1753" uniqueCount="494">
  <si>
    <t>POBLACIÓ, MOSTRA I GÈNERE</t>
  </si>
  <si>
    <t>Gènere</t>
  </si>
  <si>
    <t>Dona</t>
  </si>
  <si>
    <t>Home</t>
  </si>
  <si>
    <t>Respostes</t>
  </si>
  <si>
    <t>%</t>
  </si>
  <si>
    <t>ENGINYERIA DE MATERIALS</t>
  </si>
  <si>
    <t>ENGINYERIA EN ORGANITZACIÓ INDUSTRIAL</t>
  </si>
  <si>
    <t>ENGINYERIA INDUSTRIAL</t>
  </si>
  <si>
    <t>ENGINYERIA QUÍMICA</t>
  </si>
  <si>
    <t>Total</t>
  </si>
  <si>
    <t>ESTATUS D'INSERCIÓ</t>
  </si>
  <si>
    <t>Situació laboral actual</t>
  </si>
  <si>
    <t>Treballo</t>
  </si>
  <si>
    <t>No treballo però he treballat després dels estudis</t>
  </si>
  <si>
    <t>No he treballat mai</t>
  </si>
  <si>
    <t>ANTECEDENTS LABORALS</t>
  </si>
  <si>
    <t>Feina durant la carrera i relació de la feina amb els estudis</t>
  </si>
  <si>
    <t>Estudis a temps complet o amb alguna feina intermitent</t>
  </si>
  <si>
    <t>Estudis i feina relacionada a temps parcial</t>
  </si>
  <si>
    <t>Estudis i feina no relacionada a temps parcial</t>
  </si>
  <si>
    <t>Estudis i feina relacionada a temps complet</t>
  </si>
  <si>
    <t>Estudis i feina no relacionat a temps complet</t>
  </si>
  <si>
    <t>PRIMERA FEINA I TEMPS D'INSERCIÓ</t>
  </si>
  <si>
    <t>La primera feina és la feina actual?</t>
  </si>
  <si>
    <t>Temps dedicat a trobar la primera feina</t>
  </si>
  <si>
    <t>No</t>
  </si>
  <si>
    <t>Sí</t>
  </si>
  <si>
    <t>Tenia feina abans d'acabar la carrera</t>
  </si>
  <si>
    <t>Menys d'un mes</t>
  </si>
  <si>
    <t>D'un a tres mesos</t>
  </si>
  <si>
    <t>De tres a sis mesos</t>
  </si>
  <si>
    <t>De sis mesos a un any</t>
  </si>
  <si>
    <t>Més d'un any</t>
  </si>
  <si>
    <t>VIA D'ACCÈS</t>
  </si>
  <si>
    <t>Via d’accés a la primera feina</t>
  </si>
  <si>
    <t>Contactes (personals, familiars) ...</t>
  </si>
  <si>
    <t>Anuncis de premsa</t>
  </si>
  <si>
    <t>Oposició/concurs públic</t>
  </si>
  <si>
    <t>Servei català d’ocupació/INEM</t>
  </si>
  <si>
    <t>Borses de treball institucionals (Dept. Ensenyament, Salut)/Borses de col•legis professionals</t>
  </si>
  <si>
    <t>Creació pròpia empresa/despatx</t>
  </si>
  <si>
    <t>Pràctiques d'estudis</t>
  </si>
  <si>
    <t>Serveis d'universitats</t>
  </si>
  <si>
    <t>ETT</t>
  </si>
  <si>
    <t>Empreses de selecció</t>
  </si>
  <si>
    <t>Internet</t>
  </si>
  <si>
    <t>Altres</t>
  </si>
  <si>
    <t>ANY D'INICI DE LA FEINA ACTUAL</t>
  </si>
  <si>
    <t>REQUISITS PER LA FEINA ACTUAL</t>
  </si>
  <si>
    <t>Nivell d’estudis requerit per accedir a la darrera feina</t>
  </si>
  <si>
    <t>Titulació específica</t>
  </si>
  <si>
    <t>Titulació universitària</t>
  </si>
  <si>
    <t>Cap titulació</t>
  </si>
  <si>
    <t>Les funcions requereixen formació universitària?</t>
  </si>
  <si>
    <t>TIPUS DE CONTRACTE</t>
  </si>
  <si>
    <t>Tipus de contracte</t>
  </si>
  <si>
    <t>Fix</t>
  </si>
  <si>
    <t>Autònom</t>
  </si>
  <si>
    <t>Temporal</t>
  </si>
  <si>
    <t>Becaris</t>
  </si>
  <si>
    <t>No contracte</t>
  </si>
  <si>
    <t>AUTÒNOM</t>
  </si>
  <si>
    <t>Tipus autònom</t>
  </si>
  <si>
    <t>Compte propi</t>
  </si>
  <si>
    <t>Compte d'altre</t>
  </si>
  <si>
    <t>TIPUS DE JORNADA LABORAL</t>
  </si>
  <si>
    <t>P13. Jornada de treball a temps complet</t>
  </si>
  <si>
    <t>DURADA DEL CONTRACTE</t>
  </si>
  <si>
    <t>Durada del contracte</t>
  </si>
  <si>
    <t>Menys de sis mesos</t>
  </si>
  <si>
    <t>Entre sis mesos i 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</si>
  <si>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</si>
  <si>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</si>
  <si>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</si>
  <si>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</si>
  <si>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</si>
  <si>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</si>
  <si>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</si>
  <si>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</si>
  <si>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</si>
  <si>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</si>
  <si>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</si>
  <si>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</si>
  <si>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</si>
  <si>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</si>
  <si>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</si>
  <si>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</si>
  <si>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</si>
  <si>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</si>
  <si>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</si>
  <si>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</si>
  <si>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Entre 30.001 i 40.000 €</t>
  </si>
  <si>
    <t>Més de 40.000 €</t>
  </si>
  <si>
    <t>TAMANY DE L'EMPRESA</t>
  </si>
  <si>
    <t>Nombre de treballadors</t>
  </si>
  <si>
    <t>Menys de 10</t>
  </si>
  <si>
    <t>Entre 11 i 50</t>
  </si>
  <si>
    <t>Entre 51 i 100</t>
  </si>
  <si>
    <t>Entre 101 i 250</t>
  </si>
  <si>
    <t>Entre 251 i 500</t>
  </si>
  <si>
    <t>Més de 500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</si>
  <si>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</si>
  <si>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</si>
  <si>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</si>
  <si>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</si>
  <si>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</si>
  <si>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</si>
  <si>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</si>
  <si>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de tècnic de suport</t>
  </si>
  <si>
    <t>Altres funcions qualificades</t>
  </si>
  <si>
    <t>Altres funcions no qualificades</t>
  </si>
  <si>
    <t xml:space="preserve"> No</t>
  </si>
  <si>
    <t xml:space="preserve"> Sí</t>
  </si>
  <si>
    <t>BRANCA D'ACTIVITAT</t>
  </si>
  <si>
    <t>Branca d’activitat econòmica de l’empresa</t>
  </si>
  <si>
    <t>Agricultura, ramaderia, silvicultura, caça</t>
  </si>
  <si>
    <t>Pesca i piscicultura, aqüicultura d'aigües continentals o marines</t>
  </si>
  <si>
    <t>Comb. Sòlids, petroli, gas i minerals radioactius</t>
  </si>
  <si>
    <t>Electricitat, gas i aigua. Fabricació de generadors de vapor, captació, depuració i distribució d'aigua</t>
  </si>
  <si>
    <t>Extracció i transformació de minerals</t>
  </si>
  <si>
    <t>Indústries químiques</t>
  </si>
  <si>
    <t>Indústries farmacèutiques i cosmètiques</t>
  </si>
  <si>
    <t>Metal·lúrgia, material elèctric i de precisió</t>
  </si>
  <si>
    <t>Materials de transport. Fabricació vehicles motor, bicicletes, construcció naval, material ferroviari, etc.</t>
  </si>
  <si>
    <t>Productes alimentaris, begudes i tabac</t>
  </si>
  <si>
    <t>Indústries tèxtils, del cuir i de confeccions</t>
  </si>
  <si>
    <t>Indústries de la fusta, suro i mobles de fusta</t>
  </si>
  <si>
    <t>Paper i articles derivats. Arts gràfiques i edició. Fabricació de pasta de paper, cartró</t>
  </si>
  <si>
    <t>Cautxú i plàstic. Altres indústries manufactureres. Reciclatge. Fabricació de vidre, fibres sintètiques</t>
  </si>
  <si>
    <t>Construcció</t>
  </si>
  <si>
    <t>Comerç i reparacions</t>
  </si>
  <si>
    <t>Restaurants, cafès i hosteleria</t>
  </si>
  <si>
    <t>Transport i activitats afins</t>
  </si>
  <si>
    <t>Tecnologies de comunicació</t>
  </si>
  <si>
    <t>Mitjans de comunicació (radio, televisió, cinema, vídeo, editorials, etc.)</t>
  </si>
  <si>
    <t>Institucions financeres, assegurances i activitats immobiliàries</t>
  </si>
  <si>
    <t>Serveis a les empreses. Lloguer de béns</t>
  </si>
  <si>
    <t>Administració pública, defensa, i seguretat Social</t>
  </si>
  <si>
    <t>Educació, investigació i serveis culturals</t>
  </si>
  <si>
    <t>Sanitat i assistència social</t>
  </si>
  <si>
    <t>Altres serveis prestats a la comunitat</t>
  </si>
  <si>
    <t>Otras</t>
  </si>
  <si>
    <t>Nc</t>
  </si>
  <si>
    <t>FACTORS DE CONTRACTACIÓ</t>
  </si>
  <si>
    <t>Coneixements teòrics</t>
  </si>
  <si>
    <t>Coneixements pràctics</t>
  </si>
  <si>
    <t>Formació d'idiomes (saber idiomes)</t>
  </si>
  <si>
    <t>Informàtica i noves tecnologies</t>
  </si>
  <si>
    <t>Mitjana</t>
  </si>
  <si>
    <t>Desv.</t>
  </si>
  <si>
    <t>Personalitat, habilitats socials</t>
  </si>
  <si>
    <t>Capacitat de gestió i planificació</t>
  </si>
  <si>
    <t>Capacitat treballar en grup</t>
  </si>
  <si>
    <t>Formació global de la universitat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</si>
  <si>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</si>
  <si>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</si>
  <si>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</si>
  <si>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</si>
  <si>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</si>
  <si>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</si>
  <si>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ACADÈMIQUES</t>
  </si>
  <si>
    <t>Formació teòrica</t>
  </si>
  <si>
    <t>Formació pràctica</t>
  </si>
  <si>
    <t>INSTRUMENTALS</t>
  </si>
  <si>
    <t>Informàtica</t>
  </si>
  <si>
    <t>Idiomes</t>
  </si>
  <si>
    <t>Habilitats de documentació</t>
  </si>
  <si>
    <t>INTERPERSONALS I DE GESTIÓ</t>
  </si>
  <si>
    <t>Gestió</t>
  </si>
  <si>
    <t>Expressió oral</t>
  </si>
  <si>
    <t>Expressió escrita</t>
  </si>
  <si>
    <t>Treball en equip</t>
  </si>
  <si>
    <t>Lideratge</t>
  </si>
  <si>
    <t>Solució de problemes</t>
  </si>
  <si>
    <t>COGNITIVES</t>
  </si>
  <si>
    <t>Presa de decisions</t>
  </si>
  <si>
    <t>Creativitat</t>
  </si>
  <si>
    <t>Pensament crític</t>
  </si>
  <si>
    <t>GRADUATS NO OCUPATS</t>
  </si>
  <si>
    <t>Aturats Sí/No</t>
  </si>
  <si>
    <t>Inactiu Sí/No</t>
  </si>
  <si>
    <t>TEMPS DE RECERCA DE FEINA</t>
  </si>
  <si>
    <t>Temps que fa que busques feina</t>
  </si>
  <si>
    <t>Entre un i dos anys</t>
  </si>
  <si>
    <t>Més de dos anys</t>
  </si>
  <si>
    <t>REBUIG D'OFERTES</t>
  </si>
  <si>
    <t>Núm. rebuig feines simplificat</t>
  </si>
  <si>
    <t>0 feines</t>
  </si>
  <si>
    <t>1 a 3 feines</t>
  </si>
  <si>
    <t>De 4 a 5</t>
  </si>
  <si>
    <t>Més de 6</t>
  </si>
  <si>
    <t>MITJANS UTILITZATS PER TROBAR FEINA</t>
  </si>
  <si>
    <t>Contactes personals</t>
  </si>
  <si>
    <t>Iniciativa personal</t>
  </si>
  <si>
    <t>Anuncis a la premsa</t>
  </si>
  <si>
    <t>Oposició</t>
  </si>
  <si>
    <t>Servei Català de Col·locació</t>
  </si>
  <si>
    <t>Crear una empresa pròpia</t>
  </si>
  <si>
    <t>Serveis de la borsa de les universitats</t>
  </si>
  <si>
    <t>Convenis de cooperació educativa</t>
  </si>
  <si>
    <t>Col·legi o associació professional</t>
  </si>
  <si>
    <t>Bolsas institucionales</t>
  </si>
  <si>
    <t>DIFICULTATS PER TROBAR FEINA</t>
  </si>
  <si>
    <t>Mancances en la formació rebuda</t>
  </si>
  <si>
    <t>Activitats personals que impedeixen treballar (seguir estudiant, família, etc.)</t>
  </si>
  <si>
    <t>Manca de pràctica professional</t>
  </si>
  <si>
    <t>Tenir una feina que m’agradi</t>
  </si>
  <si>
    <t>Manca de coneixements del mercat laboral</t>
  </si>
  <si>
    <t>Tenir un nivell retributiu adequat</t>
  </si>
  <si>
    <t>Manca d’idiomes</t>
  </si>
  <si>
    <t>Manca de coneixements d’informàtica</t>
  </si>
  <si>
    <t>Manca d’altres coneixements</t>
  </si>
  <si>
    <t>MOTIUS PER NO CERCAR FEINA</t>
  </si>
  <si>
    <t>Motius de no recerca de feina</t>
  </si>
  <si>
    <t>Continuar estudis/oposicions</t>
  </si>
  <si>
    <t>Maternitat/llar</t>
  </si>
  <si>
    <t>SATISFACCIÓ CARRERA/UNIVERSITAT</t>
  </si>
  <si>
    <t>Repetiries la carrera?</t>
  </si>
  <si>
    <t>Repetiries la universitat?</t>
  </si>
  <si>
    <t>FORMACIÓ CONTINUADA</t>
  </si>
  <si>
    <t>Continuació dels estudis</t>
  </si>
  <si>
    <t>Mateixa universitat</t>
  </si>
  <si>
    <t>Sí, cursos especialitzats</t>
  </si>
  <si>
    <t>Sí, una llicenciatura</t>
  </si>
  <si>
    <t>Sí, postgrau o màster</t>
  </si>
  <si>
    <t>Sí, doctorat</t>
  </si>
  <si>
    <t>Sí, altres</t>
  </si>
  <si>
    <t>MOBILITAT</t>
  </si>
  <si>
    <t>Mobilitat</t>
  </si>
  <si>
    <t>Sí, durant els estudis</t>
  </si>
  <si>
    <t>Sí, laboralment</t>
  </si>
  <si>
    <t>Estudis i feina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</si>
  <si>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</si>
  <si>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</si>
  <si>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</si>
  <si>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</si>
  <si>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</si>
  <si>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</si>
  <si>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NIVELL D'ESTUDIS MÉS ELEVATS QUE ELS PARES</t>
  </si>
  <si>
    <t>ESCOLA TÈCNICA SUPERIOR D'ENGINYERIA INDUSTRIAL DE BARCELONA</t>
  </si>
  <si>
    <t>FITXA TÈCNICA</t>
  </si>
  <si>
    <t>EDICIÓ 2014</t>
  </si>
  <si>
    <t>Població</t>
  </si>
  <si>
    <t>Persones titulades de la promoció del 2009 (curs 2009-2010)</t>
  </si>
  <si>
    <t>Mostra:</t>
  </si>
  <si>
    <t xml:space="preserve">La mostra està calculada per assolir un error mostral per titulació i universitat no superior al 8%. </t>
  </si>
  <si>
    <t>Per a mostres amb menys de 40 titulats implicar trucar a tota la població i, per a les titulacions restants,</t>
  </si>
  <si>
    <t>finalitzar les entrevistes un cop assolida la mostra fixada.</t>
  </si>
  <si>
    <t xml:space="preserve">Mètode de realització: </t>
  </si>
  <si>
    <t xml:space="preserve">L'enquesta es va realitzar mitjançant trucades telefòniques. </t>
  </si>
  <si>
    <t xml:space="preserve">Període de realització: </t>
  </si>
  <si>
    <t>L’estudi s’ha dut a terme entre el 15 de gener i el 28 de març de 2014.</t>
  </si>
  <si>
    <t xml:space="preserve">Nom del Centre:  </t>
  </si>
  <si>
    <t xml:space="preserve">Titulacions: </t>
  </si>
  <si>
    <t>Enginyeria d'Organització Industrial</t>
  </si>
  <si>
    <t>Enginyeria de Materials (titulació conjunta amb la UB)</t>
  </si>
  <si>
    <t>Enginyeria Industrial</t>
  </si>
  <si>
    <t>Enginyeria Química</t>
  </si>
  <si>
    <t>CARACTERISTÍQUES TÈCNIQUES</t>
  </si>
  <si>
    <t>Mostra</t>
  </si>
  <si>
    <t>% Resp.</t>
  </si>
  <si>
    <t>Err.Mostral</t>
  </si>
  <si>
    <t>TOTAL ETSEIAT</t>
  </si>
  <si>
    <t>1. PERFIL ENSENYAMENT</t>
  </si>
  <si>
    <t>TITULATS ANY ACADÈMIC 2009-2010</t>
  </si>
  <si>
    <t>2. OCUPATS</t>
  </si>
  <si>
    <t xml:space="preserve">2.1 DADES DE LA PRIMERA INSERCIÓ </t>
  </si>
  <si>
    <t xml:space="preserve">2.2 SITUACIÓ LABORAL </t>
  </si>
  <si>
    <t>2.4 SATISFACCIÓ AMB LA FEINA ACTUAL</t>
  </si>
  <si>
    <t>2.5 NIVELL I ADEQUACIÓ DE LES COMPETÈNCIES</t>
  </si>
  <si>
    <t>3. GRADUATS NO OCUPATS*</t>
  </si>
  <si>
    <t>* (Nota: inclou graduats que no treballen actualment, però busquen feina i els que no han treballat mai)</t>
  </si>
  <si>
    <t>3.1 ATURATS</t>
  </si>
  <si>
    <t>3.2 INACTIUS</t>
  </si>
  <si>
    <t>4. SATISFACCIÓ, FORMACIÓ CONTINUADA I MOBILITAT</t>
  </si>
  <si>
    <t>5. RENDIMENT ACADÈMIC I ESTATUS SOCIOECONÒMIC</t>
  </si>
  <si>
    <t>Any actual</t>
  </si>
  <si>
    <t>Fa 1 any</t>
  </si>
  <si>
    <t>Fa 2 anys</t>
  </si>
  <si>
    <t>Fa 3 anys</t>
  </si>
  <si>
    <t>Fa més de 3 anys</t>
  </si>
  <si>
    <t xml:space="preserve">Any d’inici de la feina actual </t>
  </si>
  <si>
    <t>POBLACIÓ I MOSTRA</t>
  </si>
  <si>
    <t>GÈNERE</t>
  </si>
  <si>
    <t>LA FEINA ACTUAL ES LA PRIMERA</t>
  </si>
  <si>
    <t>ANY INICI DE LA FEINA ACTUAL</t>
  </si>
  <si>
    <t>JORNADA LABORAL: TEMPS COMPLET</t>
  </si>
  <si>
    <t>ÀMBIT DE L'EMPRESA</t>
  </si>
  <si>
    <t>UBICACIÓ DE LA FEINA</t>
  </si>
  <si>
    <t>GUANYS ANUALS BRUTS</t>
  </si>
  <si>
    <t>SATISFACCIÓ AMB LA FEINA ACTUAL (MITJANA)</t>
  </si>
  <si>
    <t>NIVELL I ADEQUACIÓ DE LES COMPETÈNCIES (MITJANA)</t>
  </si>
  <si>
    <t>INSTRUMENTALS (MITJANA)</t>
  </si>
  <si>
    <t>Aturats</t>
  </si>
  <si>
    <t>Inactius</t>
  </si>
  <si>
    <t>TEMPS DE RECERCA DE FEINA (ATURATS)</t>
  </si>
  <si>
    <t>NÚMERO DE FEINES REBUTJADES</t>
  </si>
  <si>
    <t>SATISFACCIÓ AMB UPC/TITULACIÓ</t>
  </si>
  <si>
    <t>Repetirien la carrera</t>
  </si>
  <si>
    <t>Repetirien la universitat</t>
  </si>
  <si>
    <t>CONTINUACIÓ AMB ELS ESTUDIS</t>
  </si>
  <si>
    <t>NOTA DE L' EXPEDIENT</t>
  </si>
  <si>
    <t>NIVELL D'ESTUDIS SUPERIORS ALS PARES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</si>
  <si>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</si>
  <si>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</si>
  <si>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</si>
  <si>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</si>
  <si>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</si>
  <si>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</si>
  <si>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Requisits desglosat</t>
  </si>
  <si>
    <t>Funcions no pròpies</t>
  </si>
  <si>
    <t>Funcions pròpies</t>
  </si>
  <si>
    <t>Nota: Recull les respostes dels titulats amb contracte temporal</t>
  </si>
  <si>
    <t>NIVELL I ADEQUACI�A LES COMPET�CIES</t>
  </si>
  <si>
    <t>Formació teòrica (nivell - adequació)</t>
  </si>
  <si>
    <t>Documentació</t>
  </si>
  <si>
    <t>Solució de prombles</t>
  </si>
  <si>
    <t>2.3 FACTORS DE CONTRACTACIÓ (MITJANA)</t>
  </si>
  <si>
    <t>4. FORMACIÓ CONTINUADA I MOBILITAT</t>
  </si>
  <si>
    <t>Cursos espec.</t>
  </si>
  <si>
    <t>Llicenciatura</t>
  </si>
  <si>
    <t>Postgrau/màster</t>
  </si>
  <si>
    <t>Doctorat</t>
  </si>
  <si>
    <t>Si</t>
  </si>
  <si>
    <t>Durant els estudis</t>
  </si>
  <si>
    <t>Laboralment</t>
  </si>
  <si>
    <t>2.4 SATISFACCIÓ AMB LA FEINA ACTUAL (MITJANA)</t>
  </si>
  <si>
    <t>ÍNDEX</t>
  </si>
  <si>
    <t xml:space="preserve">        </t>
  </si>
  <si>
    <t xml:space="preserve"> - Estatus inserció </t>
  </si>
  <si>
    <t xml:space="preserve"> - Antecedents laborals</t>
  </si>
  <si>
    <t xml:space="preserve">    (Nota: inclou graduats en situació laboral ocupats i els que estan a l'atur però que tenen experiència)</t>
  </si>
  <si>
    <t xml:space="preserve">    2.1 Dades de la primera inserció</t>
  </si>
  <si>
    <t xml:space="preserve"> - Primera feina i temps d'inserció</t>
  </si>
  <si>
    <t xml:space="preserve"> - Via accés</t>
  </si>
  <si>
    <t xml:space="preserve">    2.2 Situació laboral </t>
  </si>
  <si>
    <t xml:space="preserve"> - Any inici</t>
  </si>
  <si>
    <t xml:space="preserve"> - Requisits per la feina actual</t>
  </si>
  <si>
    <t xml:space="preserve"> - Tipus de contracte</t>
  </si>
  <si>
    <t xml:space="preserve"> - Tipus jornada laboral</t>
  </si>
  <si>
    <t xml:space="preserve"> - Durada contracte</t>
  </si>
  <si>
    <t xml:space="preserve"> - Àmbit i ubicació</t>
  </si>
  <si>
    <t xml:space="preserve"> - Guanys</t>
  </si>
  <si>
    <t xml:space="preserve"> - Tamany de l'empresa</t>
  </si>
  <si>
    <t xml:space="preserve"> - Funcions</t>
  </si>
  <si>
    <t xml:space="preserve"> - Branca</t>
  </si>
  <si>
    <t xml:space="preserve">    2.3 Factors de contractació</t>
  </si>
  <si>
    <t xml:space="preserve">    2.4 Satisfacció amb la feina actual</t>
  </si>
  <si>
    <t xml:space="preserve">    2.5 Nivell i adequació de les competències </t>
  </si>
  <si>
    <t xml:space="preserve"> - Acadèmiques</t>
  </si>
  <si>
    <t xml:space="preserve"> - Instrumentals</t>
  </si>
  <si>
    <t xml:space="preserve"> - Interpersonals i de gestió</t>
  </si>
  <si>
    <t xml:space="preserve"> - Cognitives</t>
  </si>
  <si>
    <t>3. GRADUATS NO OCUPATS</t>
  </si>
  <si>
    <t xml:space="preserve">            (Nota: inclou graduats que no treballen actualment, però busquen feina i els que no han treballat mai)</t>
  </si>
  <si>
    <t xml:space="preserve">    3.1 Aturats</t>
  </si>
  <si>
    <t xml:space="preserve"> - Temps recerca de feina</t>
  </si>
  <si>
    <t xml:space="preserve"> - Rebuig d'ofertes</t>
  </si>
  <si>
    <t xml:space="preserve"> - Mitjans utilitzats per trobar feina</t>
  </si>
  <si>
    <t xml:space="preserve"> - Dificultats per trobar feina</t>
  </si>
  <si>
    <t xml:space="preserve">    3.2 Inactius</t>
  </si>
  <si>
    <t xml:space="preserve"> - Satisfacció: carrera i universitat</t>
  </si>
  <si>
    <t xml:space="preserve"> - Formació continuada</t>
  </si>
  <si>
    <t xml:space="preserve"> - Mobilitat</t>
  </si>
  <si>
    <t xml:space="preserve"> - Nota expedient acadèmic</t>
  </si>
  <si>
    <t xml:space="preserve"> - Nivell estudis pares</t>
  </si>
  <si>
    <t xml:space="preserve"> - Població, mostra i gènere</t>
  </si>
  <si>
    <t>Comparativa de l'evuloció de titulats (Edició 2005/2008/2011)</t>
  </si>
  <si>
    <t>EVOLUCIÓ DE L'ESTATUS D'INSERCIÓ</t>
  </si>
  <si>
    <t xml:space="preserve">EVOLUCIÓ DE TEMPS D'INSERCIÓ A LA PRIMERA FEINA </t>
  </si>
  <si>
    <t xml:space="preserve">REQUISITS PER A LA FEINA ACTUAL </t>
  </si>
  <si>
    <t xml:space="preserve"> </t>
  </si>
  <si>
    <t>Nota: Sou brut anual</t>
  </si>
  <si>
    <t xml:space="preserve">         </t>
  </si>
  <si>
    <t xml:space="preserve">TEMPS DE RECERCA DE FEINA (només pels aturats) </t>
  </si>
  <si>
    <t xml:space="preserve">* El gràfic no inclou Eng. d'Organització Industrial ni Eng. de Materials, perquè no tenien aturats </t>
  </si>
  <si>
    <t>TITULATS ANY ACADÈMIC 2006-2007</t>
  </si>
  <si>
    <t>TAULES COMPARATIVES</t>
  </si>
  <si>
    <t>No ha treballat mai</t>
  </si>
  <si>
    <t>Aturat</t>
  </si>
  <si>
    <t>Ocupat</t>
  </si>
  <si>
    <t>SI      1998</t>
  </si>
  <si>
    <t>Més
d'un any</t>
  </si>
  <si>
    <t>De 6 a 12
mesos</t>
  </si>
  <si>
    <t>De 3 a 6
mesos</t>
  </si>
  <si>
    <t>D'un a 3 mesos</t>
  </si>
  <si>
    <t>Menys
d'un mes</t>
  </si>
  <si>
    <t>Abans
d'acabar</t>
  </si>
  <si>
    <t>Titulació
específica</t>
  </si>
  <si>
    <t>Titulació
universitària</t>
  </si>
  <si>
    <t>Cap
titulació</t>
  </si>
  <si>
    <t>Funcions
no pròpies</t>
  </si>
  <si>
    <t>Requeria
form.univ.</t>
  </si>
  <si>
    <t>No requeria
form.univ.</t>
  </si>
  <si>
    <t>NO    1998</t>
  </si>
  <si>
    <t>FIX</t>
  </si>
  <si>
    <t>TEMPORAL</t>
  </si>
  <si>
    <t>BECARI</t>
  </si>
  <si>
    <t>SENSE COTNRACTE</t>
  </si>
  <si>
    <t>SENSE CONTRACTE</t>
  </si>
  <si>
    <t>NS/NC</t>
  </si>
  <si>
    <t>Menys 
9.000 €</t>
  </si>
  <si>
    <t>9.000 €
12.000 €</t>
  </si>
  <si>
    <t>12.000 €
15.000 €</t>
  </si>
  <si>
    <t>15.000 €
18.000 €</t>
  </si>
  <si>
    <t>18.000 €
24.000 €</t>
  </si>
  <si>
    <t>24.000 €
30.000 €</t>
  </si>
  <si>
    <t>30.000 €
40.000 €</t>
  </si>
  <si>
    <t>Més de 
40.000 €</t>
  </si>
  <si>
    <t>Contingut de la feina</t>
  </si>
  <si>
    <t>Perspectives de millora i promoció</t>
  </si>
  <si>
    <t>Nivell de retribució</t>
  </si>
  <si>
    <t>Utilitat dels coneixements de la formació universitària</t>
  </si>
  <si>
    <t>Satisfacció general amb la feina *</t>
  </si>
  <si>
    <t>Menys de 
6 mesos</t>
  </si>
  <si>
    <t>Entre 6 mesos
i 1 any</t>
  </si>
  <si>
    <t>Entre 1 any
i 2 anys</t>
  </si>
  <si>
    <t>Més de
2 anys</t>
  </si>
  <si>
    <t>MOBILITAT (%)</t>
  </si>
  <si>
    <t>Sí has tingut una experiència de mobilitat, de quin tipus ha estat?</t>
  </si>
  <si>
    <t>ENGINYERIA D'ORGANITZACIÓ INDUSTRIAL</t>
  </si>
  <si>
    <t>ENGINYERIA DE MATERIALS (TITULACIÓ CONJUNTA AMB LA UB)</t>
  </si>
  <si>
    <t xml:space="preserve">        Enllaç als gràfics (totes les edicions)</t>
  </si>
  <si>
    <t xml:space="preserve">        Enllaç a les taules (edició 2014)</t>
  </si>
  <si>
    <t xml:space="preserve">        Enllaç als gràfics (edició 2014) </t>
  </si>
  <si>
    <t/>
  </si>
  <si>
    <t>PRINCIPALS INDICADORS</t>
  </si>
  <si>
    <t>Nom de la titulació</t>
  </si>
  <si>
    <t>REQUISITS PER LA FEINA</t>
  </si>
  <si>
    <t>Les funcions són les pròpies del nivell de titulació exigit?</t>
  </si>
  <si>
    <t>No aplica</t>
  </si>
  <si>
    <t>Ns/Nc</t>
  </si>
  <si>
    <t>Sí (funcions pròpies)</t>
  </si>
  <si>
    <t>% del N total de subtabla</t>
  </si>
  <si>
    <t>TITULATS QUE TROBEN FEINA</t>
  </si>
  <si>
    <t>Ocupat Sí/No</t>
  </si>
  <si>
    <t>FORMACIÓ GLOBAL REBUDA</t>
  </si>
  <si>
    <t>1 - Gens important (no influent)</t>
  </si>
  <si>
    <t>2</t>
  </si>
  <si>
    <t>3</t>
  </si>
  <si>
    <t>4 - Valoració intermèdia</t>
  </si>
  <si>
    <t>5</t>
  </si>
  <si>
    <t>6</t>
  </si>
  <si>
    <t>7 - Molt important (molt influent)</t>
  </si>
  <si>
    <t>Media</t>
  </si>
  <si>
    <t>SATISFACCIÓ</t>
  </si>
  <si>
    <t>% del N de fila</t>
  </si>
  <si>
    <t>Nivell Formació teòrica</t>
  </si>
  <si>
    <t>Utilitat Formació teòrica</t>
  </si>
  <si>
    <t>Nivell Formació pràctica</t>
  </si>
  <si>
    <t>Utilitat Formació pràctica</t>
  </si>
  <si>
    <t>Desv</t>
  </si>
  <si>
    <t>Nivell Informàtica</t>
  </si>
  <si>
    <t>Utilitat Informàtica</t>
  </si>
  <si>
    <t>Nivell Idiomes</t>
  </si>
  <si>
    <t>Utilitat Idiomes</t>
  </si>
  <si>
    <t>Nivell Habilitats de documentació</t>
  </si>
  <si>
    <t>Utilitat Habilitats de documentació</t>
  </si>
  <si>
    <t>Nivell Gestió</t>
  </si>
  <si>
    <t>Utilitat Gestió</t>
  </si>
  <si>
    <t>Nivell Expressió oral</t>
  </si>
  <si>
    <t>Utilitat Expressió oral</t>
  </si>
  <si>
    <t>Nivell Expressió escrita</t>
  </si>
  <si>
    <t>Utilitat Expressió escrita</t>
  </si>
  <si>
    <t>Nivell Treball en equip</t>
  </si>
  <si>
    <t>Utilitat Treball en equip</t>
  </si>
  <si>
    <t>Nivell Lideratge</t>
  </si>
  <si>
    <t>Utilitat Lideratge</t>
  </si>
  <si>
    <t>Nivell Solució de problemes</t>
  </si>
  <si>
    <t>Utilitat Solució de problemes</t>
  </si>
  <si>
    <t>Nivell Presa de decisions</t>
  </si>
  <si>
    <t>Utilitat Presa de decisions</t>
  </si>
  <si>
    <t>Nivell Creativitat</t>
  </si>
  <si>
    <t>Utilitat Creativitat</t>
  </si>
  <si>
    <t>Nivell Pensament crític</t>
  </si>
  <si>
    <t>Utilitat Pensament crític</t>
  </si>
  <si>
    <t xml:space="preserve">Aturats </t>
  </si>
  <si>
    <t xml:space="preserve">Inactiu </t>
  </si>
  <si>
    <t>.</t>
  </si>
  <si>
    <t xml:space="preserve">* Només contesten els graduats que treballen actualment o que han treballat </t>
  </si>
  <si>
    <t>2. OCUPATS *</t>
  </si>
  <si>
    <t>Només contesten els autònoms</t>
  </si>
  <si>
    <t>No contesten els becaris</t>
  </si>
  <si>
    <t>VIA D'ACCÉS</t>
  </si>
  <si>
    <t xml:space="preserve">No contesten els becaris, els sense contracte i els autònoms per compte propi. </t>
  </si>
  <si>
    <t xml:space="preserve">2.3 FACTORS DE CONTRACTACIÓ </t>
  </si>
  <si>
    <t>No contesten els becaris, els sense contracte i els que no treballen actualment.</t>
  </si>
  <si>
    <t xml:space="preserve">El Nivell de les competències contesten tots els graduats. La Utilitat de les competències només contesten els que treballen actualment o han treballat. </t>
  </si>
  <si>
    <t>* (Nota: inclou graduats que no treballen actualment i els que no han treballat mai)</t>
  </si>
  <si>
    <t xml:space="preserve">Només responen els aturats que busquen feina. </t>
  </si>
  <si>
    <t xml:space="preserve"> Jornada de treball a temps complet</t>
  </si>
  <si>
    <t>Només responen els aturats que NO busquen feina</t>
  </si>
  <si>
    <t>Només constesten els graduats amb tipus de contracte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</si>
</sst>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  <numFmt numFmtId="165" formatCode="###0.0%"/>
    <numFmt numFmtId="166" formatCode="####.0%"/>
    <numFmt numFmtId="167" formatCode="#,###.00"/>
    <numFmt numFmtId="168" formatCode="0.0%"/>
    <numFmt numFmtId="169" formatCode="###0.00"/>
    <numFmt numFmtId="170" formatCode="####.00"/>
  </numFmts>
  <fonts count="65">
    <font>
      <sz val="11"/>
      <color theme="1"/>
      <name val="Calibri"/>
      <family val="2"/>
      <scheme val="minor"/>
    </font>
    <font>
      <b/>
      <sz val="14"/>
      <color rgb="FF000000"/>
      <name val="Arial Bold"/>
      <family val="2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color theme="3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b/>
      <sz val="22"/>
      <color theme="0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6"/>
      <color theme="3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9"/>
      <color theme="0"/>
      <name val="Arial"/>
      <family val="2"/>
    </font>
    <font>
      <sz val="9"/>
      <color theme="0"/>
      <name val="Arial"/>
      <family val="2"/>
    </font>
    <font>
      <sz val="11"/>
      <color theme="3"/>
      <name val="Calibri"/>
      <family val="2"/>
      <scheme val="minor"/>
    </font>
    <font>
      <sz val="22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Arial"/>
      <family val="2"/>
    </font>
    <font>
      <b/>
      <u/>
      <sz val="18"/>
      <color theme="3"/>
      <name val="Calibri"/>
      <family val="2"/>
      <scheme val="minor"/>
    </font>
    <font>
      <b/>
      <sz val="9"/>
      <color theme="0"/>
      <name val="Arial Bold"/>
    </font>
    <font>
      <b/>
      <sz val="24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sz val="22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sz val="22"/>
      <color theme="0" tint="-0.499984740745262"/>
      <name val="Calibri"/>
      <family val="2"/>
      <scheme val="minor"/>
    </font>
    <font>
      <b/>
      <sz val="20"/>
      <color theme="0" tint="-0.499984740745262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139"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0" tint="-0.499984740745262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ck">
        <color rgb="FF000000"/>
      </top>
      <bottom/>
      <diagonal/>
    </border>
    <border>
      <left/>
      <right/>
      <top/>
      <bottom style="medium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</borders>
  <cellStyleXfs count="6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23" applyNumberFormat="0" applyFill="0" applyAlignment="0" applyProtection="0"/>
    <xf numFmtId="0" fontId="6" fillId="0" borderId="24" applyNumberFormat="0" applyFill="0" applyAlignment="0" applyProtection="0"/>
    <xf numFmtId="0" fontId="7" fillId="3" borderId="25" applyNumberFormat="0" applyAlignment="0" applyProtection="0"/>
    <xf numFmtId="0" fontId="10" fillId="4" borderId="0" applyNumberFormat="0" applyBorder="0" applyAlignment="0" applyProtection="0"/>
    <xf numFmtId="0" fontId="27" fillId="2" borderId="1"/>
    <xf numFmtId="0" fontId="27" fillId="2" borderId="1"/>
    <xf numFmtId="0" fontId="10" fillId="4" borderId="1" applyNumberFormat="0" applyBorder="0" applyAlignment="0" applyProtection="0"/>
    <xf numFmtId="0" fontId="4" fillId="2" borderId="1"/>
    <xf numFmtId="0" fontId="6" fillId="2" borderId="24" applyNumberFormat="0" applyFill="0" applyAlignment="0" applyProtection="0"/>
    <xf numFmtId="0" fontId="5" fillId="2" borderId="23" applyNumberFormat="0" applyFill="0" applyAlignment="0" applyProtection="0"/>
    <xf numFmtId="0" fontId="6" fillId="2" borderId="1" applyNumberFormat="0" applyFill="0" applyBorder="0" applyAlignment="0" applyProtection="0"/>
    <xf numFmtId="44" fontId="27" fillId="2" borderId="1" applyFont="0" applyFill="0" applyBorder="0" applyAlignment="0" applyProtection="0"/>
    <xf numFmtId="44" fontId="27" fillId="2" borderId="1" applyFont="0" applyFill="0" applyBorder="0" applyAlignment="0" applyProtection="0"/>
    <xf numFmtId="0" fontId="27" fillId="2" borderId="1"/>
    <xf numFmtId="9" fontId="27" fillId="2" borderId="1" applyFont="0" applyFill="0" applyBorder="0" applyAlignment="0" applyProtection="0"/>
    <xf numFmtId="9" fontId="27" fillId="2" borderId="1" applyFont="0" applyFill="0" applyBorder="0" applyAlignment="0" applyProtection="0"/>
    <xf numFmtId="9" fontId="4" fillId="2" borderId="1" applyFont="0" applyFill="0" applyBorder="0" applyAlignment="0" applyProtection="0"/>
    <xf numFmtId="0" fontId="4" fillId="11" borderId="1" applyNumberFormat="0" applyBorder="0" applyAlignment="0" applyProtection="0"/>
    <xf numFmtId="0" fontId="27" fillId="2" borderId="1"/>
    <xf numFmtId="43" fontId="4" fillId="2" borderId="1" applyFont="0" applyFill="0" applyBorder="0" applyAlignment="0" applyProtection="0"/>
  </cellStyleXfs>
  <cellXfs count="386">
    <xf numFmtId="0" fontId="0" fillId="0" borderId="0" xfId="0"/>
    <xf numFmtId="0" fontId="1" fillId="2" borderId="1" xfId="1" applyFont="1" applyFill="1" applyBorder="1"/>
    <xf numFmtId="0" fontId="3" fillId="2" borderId="2" xfId="15" applyFont="1" applyFill="1" applyBorder="1" applyAlignment="1">
      <alignment horizontal="left" vertical="top" wrapText="1"/>
    </xf>
    <xf numFmtId="0" fontId="3" fillId="2" borderId="3" xfId="16" applyFont="1" applyFill="1" applyBorder="1" applyAlignment="1">
      <alignment horizontal="left" vertical="top" wrapText="1"/>
    </xf>
    <xf numFmtId="0" fontId="3" fillId="2" borderId="4" xfId="17" applyFont="1" applyFill="1" applyBorder="1" applyAlignment="1">
      <alignment horizontal="left" vertical="top" wrapText="1"/>
    </xf>
    <xf numFmtId="164" fontId="3" fillId="2" borderId="14" xfId="18" applyNumberFormat="1" applyFont="1" applyFill="1" applyBorder="1" applyAlignment="1">
      <alignment horizontal="right" vertical="center"/>
    </xf>
    <xf numFmtId="165" fontId="3" fillId="2" borderId="15" xfId="19" applyNumberFormat="1" applyFont="1" applyFill="1" applyBorder="1" applyAlignment="1">
      <alignment horizontal="right" vertical="center"/>
    </xf>
    <xf numFmtId="164" fontId="3" fillId="2" borderId="15" xfId="20" applyNumberFormat="1" applyFont="1" applyFill="1" applyBorder="1" applyAlignment="1">
      <alignment horizontal="right" vertical="center"/>
    </xf>
    <xf numFmtId="165" fontId="3" fillId="2" borderId="16" xfId="21" applyNumberFormat="1" applyFont="1" applyFill="1" applyBorder="1" applyAlignment="1">
      <alignment horizontal="right" vertical="center"/>
    </xf>
    <xf numFmtId="164" fontId="3" fillId="2" borderId="17" xfId="22" applyNumberFormat="1" applyFont="1" applyFill="1" applyBorder="1" applyAlignment="1">
      <alignment horizontal="right" vertical="center"/>
    </xf>
    <xf numFmtId="165" fontId="3" fillId="2" borderId="18" xfId="23" applyNumberFormat="1" applyFont="1" applyFill="1" applyBorder="1" applyAlignment="1">
      <alignment horizontal="right" vertical="center"/>
    </xf>
    <xf numFmtId="164" fontId="3" fillId="2" borderId="18" xfId="24" applyNumberFormat="1" applyFont="1" applyFill="1" applyBorder="1" applyAlignment="1">
      <alignment horizontal="right" vertical="center"/>
    </xf>
    <xf numFmtId="165" fontId="3" fillId="2" borderId="19" xfId="25" applyNumberFormat="1" applyFont="1" applyFill="1" applyBorder="1" applyAlignment="1">
      <alignment horizontal="right" vertical="center"/>
    </xf>
    <xf numFmtId="164" fontId="3" fillId="2" borderId="20" xfId="26" applyNumberFormat="1" applyFont="1" applyFill="1" applyBorder="1" applyAlignment="1">
      <alignment horizontal="right" vertical="center"/>
    </xf>
    <xf numFmtId="165" fontId="3" fillId="2" borderId="21" xfId="27" applyNumberFormat="1" applyFont="1" applyFill="1" applyBorder="1" applyAlignment="1">
      <alignment horizontal="right" vertical="center"/>
    </xf>
    <xf numFmtId="164" fontId="3" fillId="2" borderId="21" xfId="28" applyNumberFormat="1" applyFont="1" applyFill="1" applyBorder="1" applyAlignment="1">
      <alignment horizontal="right" vertical="center"/>
    </xf>
    <xf numFmtId="165" fontId="3" fillId="2" borderId="22" xfId="29" applyNumberFormat="1" applyFont="1" applyFill="1" applyBorder="1" applyAlignment="1">
      <alignment horizontal="right" vertical="center"/>
    </xf>
    <xf numFmtId="166" fontId="3" fillId="2" borderId="22" xfId="30" applyNumberFormat="1" applyFont="1" applyFill="1" applyBorder="1" applyAlignment="1">
      <alignment horizontal="right" vertical="center"/>
    </xf>
    <xf numFmtId="166" fontId="3" fillId="2" borderId="21" xfId="31" applyNumberFormat="1" applyFont="1" applyFill="1" applyBorder="1" applyAlignment="1">
      <alignment horizontal="right" vertical="center"/>
    </xf>
    <xf numFmtId="4" fontId="3" fillId="2" borderId="15" xfId="34" applyNumberFormat="1" applyFont="1" applyFill="1" applyBorder="1" applyAlignment="1">
      <alignment horizontal="right" vertical="center"/>
    </xf>
    <xf numFmtId="4" fontId="3" fillId="2" borderId="18" xfId="36" applyNumberFormat="1" applyFon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0" fontId="6" fillId="5" borderId="1" xfId="5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12" fillId="5" borderId="1" xfId="50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0" fontId="0" fillId="2" borderId="0" xfId="0" applyFill="1"/>
    <xf numFmtId="0" fontId="15" fillId="2" borderId="0" xfId="0" applyFont="1" applyFill="1" applyAlignment="1">
      <alignment horizontal="center"/>
    </xf>
    <xf numFmtId="0" fontId="16" fillId="7" borderId="0" xfId="0" applyFont="1" applyFill="1"/>
    <xf numFmtId="0" fontId="17" fillId="7" borderId="0" xfId="0" applyFont="1" applyFill="1"/>
    <xf numFmtId="0" fontId="16" fillId="2" borderId="0" xfId="0" applyFont="1" applyFill="1"/>
    <xf numFmtId="0" fontId="17" fillId="2" borderId="0" xfId="0" applyFont="1" applyFill="1"/>
    <xf numFmtId="0" fontId="18" fillId="2" borderId="26" xfId="0" applyFont="1" applyFill="1" applyBorder="1"/>
    <xf numFmtId="0" fontId="17" fillId="2" borderId="26" xfId="0" applyFont="1" applyFill="1" applyBorder="1"/>
    <xf numFmtId="0" fontId="0" fillId="0" borderId="26" xfId="0" applyBorder="1"/>
    <xf numFmtId="0" fontId="18" fillId="2" borderId="0" xfId="0" applyFont="1" applyFill="1"/>
    <xf numFmtId="0" fontId="7" fillId="8" borderId="27" xfId="51" applyFill="1" applyBorder="1" applyAlignment="1">
      <alignment horizontal="center"/>
    </xf>
    <xf numFmtId="0" fontId="19" fillId="8" borderId="27" xfId="51" applyFont="1" applyFill="1" applyBorder="1" applyAlignment="1">
      <alignment horizontal="center"/>
    </xf>
    <xf numFmtId="0" fontId="21" fillId="5" borderId="30" xfId="0" applyFont="1" applyFill="1" applyBorder="1" applyAlignment="1">
      <alignment horizontal="center" vertical="center"/>
    </xf>
    <xf numFmtId="168" fontId="0" fillId="0" borderId="31" xfId="48" applyNumberFormat="1" applyFont="1" applyBorder="1" applyAlignment="1">
      <alignment horizontal="center" vertical="center"/>
    </xf>
    <xf numFmtId="0" fontId="0" fillId="0" borderId="0" xfId="0" applyAlignment="1"/>
    <xf numFmtId="0" fontId="9" fillId="0" borderId="36" xfId="0" applyFont="1" applyBorder="1" applyAlignment="1">
      <alignment horizontal="center" vertical="center"/>
    </xf>
    <xf numFmtId="1" fontId="9" fillId="0" borderId="37" xfId="0" applyNumberFormat="1" applyFont="1" applyBorder="1" applyAlignment="1">
      <alignment horizontal="center" vertical="center"/>
    </xf>
    <xf numFmtId="168" fontId="9" fillId="0" borderId="38" xfId="48" applyNumberFormat="1" applyFont="1" applyBorder="1" applyAlignment="1">
      <alignment horizontal="center" vertical="center"/>
    </xf>
    <xf numFmtId="168" fontId="9" fillId="0" borderId="39" xfId="48" applyNumberFormat="1" applyFont="1" applyBorder="1" applyAlignment="1">
      <alignment horizontal="center" vertical="center"/>
    </xf>
    <xf numFmtId="0" fontId="12" fillId="5" borderId="40" xfId="50" applyFont="1" applyFill="1" applyBorder="1" applyAlignment="1">
      <alignment vertical="center"/>
    </xf>
    <xf numFmtId="0" fontId="23" fillId="9" borderId="41" xfId="52" applyFont="1" applyFill="1" applyBorder="1"/>
    <xf numFmtId="0" fontId="3" fillId="10" borderId="11" xfId="12" applyFont="1" applyFill="1" applyBorder="1" applyAlignment="1">
      <alignment horizontal="center" vertical="center" wrapText="1"/>
    </xf>
    <xf numFmtId="0" fontId="3" fillId="10" borderId="12" xfId="13" applyFont="1" applyFill="1" applyBorder="1" applyAlignment="1">
      <alignment horizontal="center" vertical="center" wrapText="1"/>
    </xf>
    <xf numFmtId="0" fontId="3" fillId="10" borderId="13" xfId="14" applyFont="1" applyFill="1" applyBorder="1" applyAlignment="1">
      <alignment horizontal="center" vertical="center" wrapText="1"/>
    </xf>
    <xf numFmtId="0" fontId="24" fillId="9" borderId="1" xfId="52" applyFont="1" applyFill="1" applyBorder="1"/>
    <xf numFmtId="0" fontId="25" fillId="5" borderId="0" xfId="0" applyFont="1" applyFill="1" applyAlignment="1">
      <alignment vertical="center"/>
    </xf>
    <xf numFmtId="0" fontId="2" fillId="2" borderId="1" xfId="2" applyFont="1" applyFill="1" applyBorder="1" applyAlignment="1">
      <alignment vertical="center" wrapText="1"/>
    </xf>
    <xf numFmtId="0" fontId="0" fillId="0" borderId="14" xfId="0" applyBorder="1"/>
    <xf numFmtId="9" fontId="0" fillId="0" borderId="16" xfId="48" applyFont="1" applyBorder="1"/>
    <xf numFmtId="0" fontId="0" fillId="0" borderId="17" xfId="0" applyBorder="1"/>
    <xf numFmtId="9" fontId="0" fillId="0" borderId="19" xfId="48" applyFont="1" applyBorder="1"/>
    <xf numFmtId="0" fontId="0" fillId="0" borderId="20" xfId="0" applyBorder="1"/>
    <xf numFmtId="9" fontId="0" fillId="0" borderId="22" xfId="48" applyFont="1" applyBorder="1"/>
    <xf numFmtId="0" fontId="26" fillId="9" borderId="1" xfId="52" applyFont="1" applyFill="1" applyBorder="1"/>
    <xf numFmtId="164" fontId="10" fillId="0" borderId="0" xfId="0" applyNumberFormat="1" applyFont="1"/>
    <xf numFmtId="0" fontId="29" fillId="2" borderId="49" xfId="53" applyFont="1" applyBorder="1" applyAlignment="1">
      <alignment horizontal="left" vertical="top" wrapText="1"/>
    </xf>
    <xf numFmtId="164" fontId="29" fillId="2" borderId="61" xfId="53" applyNumberFormat="1" applyFont="1" applyBorder="1" applyAlignment="1">
      <alignment horizontal="right" vertical="top"/>
    </xf>
    <xf numFmtId="165" fontId="29" fillId="2" borderId="62" xfId="53" applyNumberFormat="1" applyFont="1" applyBorder="1" applyAlignment="1">
      <alignment horizontal="right" vertical="top"/>
    </xf>
    <xf numFmtId="164" fontId="29" fillId="2" borderId="62" xfId="53" applyNumberFormat="1" applyFont="1" applyBorder="1" applyAlignment="1">
      <alignment horizontal="right" vertical="top"/>
    </xf>
    <xf numFmtId="165" fontId="29" fillId="2" borderId="63" xfId="53" applyNumberFormat="1" applyFont="1" applyBorder="1" applyAlignment="1">
      <alignment horizontal="right" vertical="top"/>
    </xf>
    <xf numFmtId="0" fontId="29" fillId="2" borderId="53" xfId="53" applyFont="1" applyBorder="1" applyAlignment="1">
      <alignment horizontal="left" vertical="top" wrapText="1"/>
    </xf>
    <xf numFmtId="164" fontId="29" fillId="2" borderId="64" xfId="53" applyNumberFormat="1" applyFont="1" applyBorder="1" applyAlignment="1">
      <alignment horizontal="right" vertical="top"/>
    </xf>
    <xf numFmtId="165" fontId="29" fillId="2" borderId="65" xfId="53" applyNumberFormat="1" applyFont="1" applyBorder="1" applyAlignment="1">
      <alignment horizontal="right" vertical="top"/>
    </xf>
    <xf numFmtId="164" fontId="29" fillId="2" borderId="65" xfId="53" applyNumberFormat="1" applyFont="1" applyBorder="1" applyAlignment="1">
      <alignment horizontal="right" vertical="top"/>
    </xf>
    <xf numFmtId="165" fontId="29" fillId="2" borderId="66" xfId="53" applyNumberFormat="1" applyFont="1" applyBorder="1" applyAlignment="1">
      <alignment horizontal="right" vertical="top"/>
    </xf>
    <xf numFmtId="0" fontId="29" fillId="2" borderId="57" xfId="53" applyFont="1" applyBorder="1" applyAlignment="1">
      <alignment horizontal="left" vertical="top" wrapText="1"/>
    </xf>
    <xf numFmtId="164" fontId="29" fillId="2" borderId="67" xfId="53" applyNumberFormat="1" applyFont="1" applyBorder="1" applyAlignment="1">
      <alignment horizontal="right" vertical="top"/>
    </xf>
    <xf numFmtId="165" fontId="29" fillId="2" borderId="68" xfId="53" applyNumberFormat="1" applyFont="1" applyBorder="1" applyAlignment="1">
      <alignment horizontal="right" vertical="top"/>
    </xf>
    <xf numFmtId="164" fontId="29" fillId="2" borderId="68" xfId="53" applyNumberFormat="1" applyFont="1" applyBorder="1" applyAlignment="1">
      <alignment horizontal="right" vertical="top"/>
    </xf>
    <xf numFmtId="165" fontId="29" fillId="2" borderId="69" xfId="53" applyNumberFormat="1" applyFont="1" applyBorder="1" applyAlignment="1">
      <alignment horizontal="right" vertical="top"/>
    </xf>
    <xf numFmtId="0" fontId="29" fillId="10" borderId="58" xfId="53" applyFont="1" applyFill="1" applyBorder="1" applyAlignment="1">
      <alignment horizontal="center" wrapText="1"/>
    </xf>
    <xf numFmtId="0" fontId="29" fillId="10" borderId="59" xfId="53" applyFont="1" applyFill="1" applyBorder="1" applyAlignment="1">
      <alignment horizontal="center" wrapText="1"/>
    </xf>
    <xf numFmtId="0" fontId="29" fillId="10" borderId="60" xfId="53" applyFont="1" applyFill="1" applyBorder="1" applyAlignment="1">
      <alignment horizontal="center" wrapText="1"/>
    </xf>
    <xf numFmtId="0" fontId="10" fillId="9" borderId="1" xfId="0" applyFont="1" applyFill="1" applyBorder="1"/>
    <xf numFmtId="0" fontId="30" fillId="9" borderId="1" xfId="15" applyFont="1" applyFill="1" applyBorder="1" applyAlignment="1">
      <alignment horizontal="left" vertical="top" wrapText="1"/>
    </xf>
    <xf numFmtId="165" fontId="30" fillId="9" borderId="1" xfId="19" applyNumberFormat="1" applyFont="1" applyFill="1" applyBorder="1" applyAlignment="1">
      <alignment horizontal="right" vertical="center"/>
    </xf>
    <xf numFmtId="165" fontId="30" fillId="9" borderId="1" xfId="21" applyNumberFormat="1" applyFont="1" applyFill="1" applyBorder="1" applyAlignment="1">
      <alignment horizontal="right" vertical="center"/>
    </xf>
    <xf numFmtId="0" fontId="30" fillId="9" borderId="1" xfId="16" applyFont="1" applyFill="1" applyBorder="1" applyAlignment="1">
      <alignment horizontal="left" vertical="top" wrapText="1"/>
    </xf>
    <xf numFmtId="165" fontId="30" fillId="9" borderId="1" xfId="23" applyNumberFormat="1" applyFont="1" applyFill="1" applyBorder="1" applyAlignment="1">
      <alignment horizontal="right" vertical="center"/>
    </xf>
    <xf numFmtId="165" fontId="30" fillId="9" borderId="1" xfId="25" applyNumberFormat="1" applyFont="1" applyFill="1" applyBorder="1" applyAlignment="1">
      <alignment horizontal="right" vertical="center"/>
    </xf>
    <xf numFmtId="4" fontId="30" fillId="9" borderId="1" xfId="34" applyNumberFormat="1" applyFont="1" applyFill="1" applyBorder="1" applyAlignment="1">
      <alignment horizontal="right" vertical="center"/>
    </xf>
    <xf numFmtId="4" fontId="30" fillId="9" borderId="1" xfId="36" applyNumberFormat="1" applyFont="1" applyFill="1" applyBorder="1" applyAlignment="1">
      <alignment horizontal="right" vertical="center"/>
    </xf>
    <xf numFmtId="0" fontId="31" fillId="9" borderId="1" xfId="53" applyFont="1" applyFill="1" applyBorder="1" applyAlignment="1">
      <alignment horizontal="left" vertical="top" wrapText="1"/>
    </xf>
    <xf numFmtId="165" fontId="31" fillId="9" borderId="1" xfId="53" applyNumberFormat="1" applyFont="1" applyFill="1" applyBorder="1" applyAlignment="1">
      <alignment horizontal="right" vertical="top"/>
    </xf>
    <xf numFmtId="0" fontId="23" fillId="9" borderId="70" xfId="52" applyFont="1" applyFill="1" applyBorder="1"/>
    <xf numFmtId="0" fontId="32" fillId="5" borderId="70" xfId="0" applyFont="1" applyFill="1" applyBorder="1" applyAlignment="1">
      <alignment vertical="center"/>
    </xf>
    <xf numFmtId="0" fontId="33" fillId="9" borderId="70" xfId="52" applyFont="1" applyFill="1" applyBorder="1"/>
    <xf numFmtId="0" fontId="34" fillId="9" borderId="70" xfId="52" applyFont="1" applyFill="1" applyBorder="1"/>
    <xf numFmtId="0" fontId="35" fillId="9" borderId="70" xfId="52" applyFont="1" applyFill="1" applyBorder="1"/>
    <xf numFmtId="0" fontId="36" fillId="0" borderId="70" xfId="0" applyFont="1" applyBorder="1"/>
    <xf numFmtId="0" fontId="36" fillId="9" borderId="1" xfId="0" applyFont="1" applyFill="1" applyBorder="1"/>
    <xf numFmtId="0" fontId="30" fillId="9" borderId="1" xfId="53" applyFont="1" applyFill="1" applyBorder="1" applyAlignment="1">
      <alignment horizontal="left" vertical="top" wrapText="1"/>
    </xf>
    <xf numFmtId="0" fontId="37" fillId="5" borderId="1" xfId="50" applyFont="1" applyFill="1" applyBorder="1" applyAlignment="1">
      <alignment vertical="center"/>
    </xf>
    <xf numFmtId="0" fontId="10" fillId="0" borderId="0" xfId="0" applyFont="1"/>
    <xf numFmtId="0" fontId="38" fillId="9" borderId="1" xfId="15" applyFont="1" applyFill="1" applyBorder="1" applyAlignment="1">
      <alignment horizontal="left" vertical="top" wrapText="1"/>
    </xf>
    <xf numFmtId="0" fontId="38" fillId="9" borderId="1" xfId="16" applyFont="1" applyFill="1" applyBorder="1" applyAlignment="1">
      <alignment horizontal="left" vertical="top" wrapText="1"/>
    </xf>
    <xf numFmtId="0" fontId="39" fillId="9" borderId="1" xfId="52" applyFont="1" applyFill="1" applyBorder="1"/>
    <xf numFmtId="0" fontId="32" fillId="0" borderId="70" xfId="0" applyFont="1" applyBorder="1"/>
    <xf numFmtId="9" fontId="10" fillId="9" borderId="1" xfId="48" applyFont="1" applyFill="1" applyBorder="1"/>
    <xf numFmtId="9" fontId="30" fillId="9" borderId="1" xfId="48" applyFont="1" applyFill="1" applyBorder="1" applyAlignment="1">
      <alignment horizontal="right" vertical="center"/>
    </xf>
    <xf numFmtId="164" fontId="30" fillId="9" borderId="1" xfId="20" applyNumberFormat="1" applyFont="1" applyFill="1" applyBorder="1" applyAlignment="1">
      <alignment horizontal="right" vertical="center"/>
    </xf>
    <xf numFmtId="164" fontId="30" fillId="9" borderId="1" xfId="24" applyNumberFormat="1" applyFont="1" applyFill="1" applyBorder="1" applyAlignment="1">
      <alignment horizontal="right" vertical="center"/>
    </xf>
    <xf numFmtId="9" fontId="10" fillId="0" borderId="0" xfId="48" applyFont="1"/>
    <xf numFmtId="0" fontId="10" fillId="0" borderId="1" xfId="0" applyFont="1" applyBorder="1"/>
    <xf numFmtId="0" fontId="30" fillId="2" borderId="1" xfId="54" applyFont="1" applyBorder="1" applyAlignment="1">
      <alignment horizontal="left" vertical="top" wrapText="1"/>
    </xf>
    <xf numFmtId="169" fontId="30" fillId="2" borderId="1" xfId="54" applyNumberFormat="1" applyFont="1" applyBorder="1" applyAlignment="1">
      <alignment horizontal="right" vertical="top"/>
    </xf>
    <xf numFmtId="170" fontId="30" fillId="2" borderId="1" xfId="54" applyNumberFormat="1" applyFont="1" applyBorder="1" applyAlignment="1">
      <alignment horizontal="right" vertical="top"/>
    </xf>
    <xf numFmtId="0" fontId="0" fillId="0" borderId="72" xfId="0" applyBorder="1"/>
    <xf numFmtId="0" fontId="0" fillId="0" borderId="1" xfId="0" applyBorder="1"/>
    <xf numFmtId="0" fontId="29" fillId="2" borderId="1" xfId="53" applyFont="1" applyBorder="1" applyAlignment="1">
      <alignment horizontal="left" vertical="top" wrapText="1"/>
    </xf>
    <xf numFmtId="164" fontId="29" fillId="2" borderId="1" xfId="53" applyNumberFormat="1" applyFont="1" applyBorder="1" applyAlignment="1">
      <alignment horizontal="right" vertical="top"/>
    </xf>
    <xf numFmtId="165" fontId="29" fillId="2" borderId="1" xfId="53" applyNumberFormat="1" applyFont="1" applyBorder="1" applyAlignment="1">
      <alignment horizontal="right" vertical="top"/>
    </xf>
    <xf numFmtId="0" fontId="4" fillId="5" borderId="1" xfId="56" applyFill="1" applyAlignment="1">
      <alignment vertical="center"/>
    </xf>
    <xf numFmtId="0" fontId="6" fillId="5" borderId="1" xfId="57" applyFill="1" applyBorder="1" applyAlignment="1">
      <alignment vertical="center"/>
    </xf>
    <xf numFmtId="0" fontId="4" fillId="5" borderId="1" xfId="56" applyFill="1" applyBorder="1" applyAlignment="1">
      <alignment vertical="center"/>
    </xf>
    <xf numFmtId="0" fontId="12" fillId="5" borderId="1" xfId="57" applyFont="1" applyFill="1" applyBorder="1" applyAlignment="1">
      <alignment vertical="center"/>
    </xf>
    <xf numFmtId="0" fontId="13" fillId="5" borderId="1" xfId="56" applyFont="1" applyFill="1" applyBorder="1" applyAlignment="1">
      <alignment vertical="center"/>
    </xf>
    <xf numFmtId="0" fontId="4" fillId="2" borderId="1" xfId="56"/>
    <xf numFmtId="0" fontId="41" fillId="2" borderId="1" xfId="56" applyFont="1"/>
    <xf numFmtId="0" fontId="14" fillId="2" borderId="1" xfId="58" applyFont="1" applyBorder="1" applyAlignment="1">
      <alignment horizontal="left"/>
    </xf>
    <xf numFmtId="0" fontId="42" fillId="2" borderId="73" xfId="56" applyFont="1" applyBorder="1"/>
    <xf numFmtId="0" fontId="43" fillId="2" borderId="74" xfId="56" applyFont="1" applyBorder="1"/>
    <xf numFmtId="0" fontId="43" fillId="2" borderId="75" xfId="56" applyFont="1" applyBorder="1"/>
    <xf numFmtId="0" fontId="43" fillId="2" borderId="1" xfId="56" applyFont="1"/>
    <xf numFmtId="0" fontId="42" fillId="2" borderId="76" xfId="56" applyFont="1" applyBorder="1"/>
    <xf numFmtId="0" fontId="43" fillId="2" borderId="1" xfId="56" applyFont="1" applyBorder="1"/>
    <xf numFmtId="0" fontId="4" fillId="2" borderId="77" xfId="56" applyBorder="1"/>
    <xf numFmtId="0" fontId="6" fillId="2" borderId="24" xfId="57"/>
    <xf numFmtId="0" fontId="44" fillId="2" borderId="1" xfId="56" applyFont="1"/>
    <xf numFmtId="0" fontId="45" fillId="2" borderId="1" xfId="59" applyFont="1" applyBorder="1"/>
    <xf numFmtId="0" fontId="6" fillId="2" borderId="1" xfId="59" applyBorder="1"/>
    <xf numFmtId="0" fontId="4" fillId="2" borderId="1" xfId="56" applyBorder="1"/>
    <xf numFmtId="0" fontId="45" fillId="2" borderId="1" xfId="59" applyFont="1"/>
    <xf numFmtId="0" fontId="6" fillId="2" borderId="1" xfId="59"/>
    <xf numFmtId="0" fontId="46" fillId="2" borderId="1" xfId="56" applyFont="1"/>
    <xf numFmtId="0" fontId="0" fillId="2" borderId="1" xfId="56" applyFont="1"/>
    <xf numFmtId="0" fontId="0" fillId="0" borderId="78" xfId="0" applyBorder="1"/>
    <xf numFmtId="0" fontId="24" fillId="9" borderId="72" xfId="52" applyFont="1" applyFill="1" applyBorder="1"/>
    <xf numFmtId="0" fontId="22" fillId="2" borderId="1" xfId="55" applyFont="1" applyFill="1" applyAlignment="1">
      <alignment vertical="center"/>
    </xf>
    <xf numFmtId="0" fontId="48" fillId="5" borderId="79" xfId="57" applyFont="1" applyFill="1" applyBorder="1" applyAlignment="1">
      <alignment vertical="center"/>
    </xf>
    <xf numFmtId="0" fontId="13" fillId="5" borderId="79" xfId="56" applyFont="1" applyFill="1" applyBorder="1" applyAlignment="1">
      <alignment vertical="center"/>
    </xf>
    <xf numFmtId="0" fontId="4" fillId="5" borderId="79" xfId="56" applyFill="1" applyBorder="1" applyAlignment="1">
      <alignment vertical="center"/>
    </xf>
    <xf numFmtId="0" fontId="36" fillId="2" borderId="1" xfId="56" applyFont="1" applyBorder="1"/>
    <xf numFmtId="0" fontId="49" fillId="9" borderId="70" xfId="55" applyFont="1" applyFill="1" applyBorder="1"/>
    <xf numFmtId="0" fontId="36" fillId="5" borderId="70" xfId="56" applyFont="1" applyFill="1" applyBorder="1" applyAlignment="1">
      <alignment vertical="center"/>
    </xf>
    <xf numFmtId="0" fontId="50" fillId="9" borderId="70" xfId="55" applyFont="1" applyFill="1" applyBorder="1"/>
    <xf numFmtId="0" fontId="35" fillId="9" borderId="70" xfId="55" applyFont="1" applyFill="1" applyBorder="1"/>
    <xf numFmtId="0" fontId="36" fillId="2" borderId="70" xfId="56" applyFont="1" applyBorder="1"/>
    <xf numFmtId="0" fontId="36" fillId="2" borderId="1" xfId="56" applyFont="1"/>
    <xf numFmtId="0" fontId="51" fillId="5" borderId="1" xfId="57" applyFont="1" applyFill="1" applyBorder="1" applyAlignment="1">
      <alignment vertical="center"/>
    </xf>
    <xf numFmtId="0" fontId="4" fillId="5" borderId="41" xfId="56" applyFill="1" applyBorder="1" applyAlignment="1">
      <alignment vertical="center"/>
    </xf>
    <xf numFmtId="0" fontId="52" fillId="9" borderId="41" xfId="55" applyFont="1" applyFill="1" applyBorder="1"/>
    <xf numFmtId="0" fontId="53" fillId="9" borderId="41" xfId="55" applyFont="1" applyFill="1" applyBorder="1"/>
    <xf numFmtId="0" fontId="54" fillId="9" borderId="1" xfId="55" applyFont="1" applyFill="1" applyBorder="1"/>
    <xf numFmtId="0" fontId="52" fillId="9" borderId="1" xfId="55" applyFont="1" applyFill="1" applyBorder="1"/>
    <xf numFmtId="0" fontId="53" fillId="9" borderId="1" xfId="55" applyFont="1" applyFill="1" applyBorder="1"/>
    <xf numFmtId="0" fontId="55" fillId="5" borderId="1" xfId="57" applyFont="1" applyFill="1" applyBorder="1" applyAlignment="1">
      <alignment vertical="center"/>
    </xf>
    <xf numFmtId="0" fontId="47" fillId="2" borderId="1" xfId="56" applyFont="1"/>
    <xf numFmtId="0" fontId="56" fillId="2" borderId="1" xfId="56" applyFont="1"/>
    <xf numFmtId="0" fontId="23" fillId="9" borderId="41" xfId="55" applyFont="1" applyFill="1" applyBorder="1"/>
    <xf numFmtId="0" fontId="25" fillId="5" borderId="1" xfId="56" applyFont="1" applyFill="1" applyAlignment="1">
      <alignment vertical="center"/>
    </xf>
    <xf numFmtId="0" fontId="22" fillId="4" borderId="1" xfId="55" applyFont="1" applyAlignment="1">
      <alignment vertical="center"/>
    </xf>
    <xf numFmtId="0" fontId="4" fillId="2" borderId="1" xfId="56" applyFill="1" applyAlignment="1">
      <alignment vertical="center"/>
    </xf>
    <xf numFmtId="0" fontId="57" fillId="2" borderId="1" xfId="56" applyFont="1"/>
    <xf numFmtId="9" fontId="0" fillId="2" borderId="1" xfId="65" applyFont="1"/>
    <xf numFmtId="0" fontId="18" fillId="5" borderId="1" xfId="57" applyFont="1" applyFill="1" applyBorder="1" applyAlignment="1">
      <alignment vertical="center"/>
    </xf>
    <xf numFmtId="0" fontId="4" fillId="12" borderId="1" xfId="56" applyFill="1"/>
    <xf numFmtId="0" fontId="4" fillId="2" borderId="1" xfId="56" applyAlignment="1">
      <alignment wrapText="1"/>
    </xf>
    <xf numFmtId="0" fontId="32" fillId="13" borderId="1" xfId="56" applyFont="1" applyFill="1" applyBorder="1" applyAlignment="1">
      <alignment vertical="center" wrapText="1"/>
    </xf>
    <xf numFmtId="0" fontId="32" fillId="13" borderId="1" xfId="56" applyFont="1" applyFill="1" applyBorder="1" applyAlignment="1">
      <alignment horizontal="center" vertical="center"/>
    </xf>
    <xf numFmtId="0" fontId="6" fillId="14" borderId="31" xfId="56" applyFont="1" applyFill="1" applyBorder="1" applyAlignment="1">
      <alignment horizontal="center" vertical="center" wrapText="1"/>
    </xf>
    <xf numFmtId="0" fontId="6" fillId="14" borderId="31" xfId="56" applyFont="1" applyFill="1" applyBorder="1" applyAlignment="1">
      <alignment vertical="center" wrapText="1"/>
    </xf>
    <xf numFmtId="10" fontId="21" fillId="5" borderId="83" xfId="65" applyNumberFormat="1" applyFont="1" applyFill="1" applyBorder="1" applyAlignment="1">
      <alignment vertical="center"/>
    </xf>
    <xf numFmtId="168" fontId="21" fillId="5" borderId="30" xfId="65" applyNumberFormat="1" applyFont="1" applyFill="1" applyBorder="1" applyAlignment="1">
      <alignment vertical="center"/>
    </xf>
    <xf numFmtId="0" fontId="6" fillId="14" borderId="84" xfId="56" applyFont="1" applyFill="1" applyBorder="1" applyAlignment="1">
      <alignment vertical="center" wrapText="1"/>
    </xf>
    <xf numFmtId="0" fontId="59" fillId="13" borderId="86" xfId="56" applyFont="1" applyFill="1" applyBorder="1" applyAlignment="1">
      <alignment vertical="center" wrapText="1"/>
    </xf>
    <xf numFmtId="0" fontId="59" fillId="13" borderId="1" xfId="56" applyFont="1" applyFill="1" applyBorder="1" applyAlignment="1">
      <alignment vertical="center" wrapText="1"/>
    </xf>
    <xf numFmtId="0" fontId="59" fillId="13" borderId="80" xfId="56" applyFont="1" applyFill="1" applyBorder="1" applyAlignment="1">
      <alignment vertical="center" wrapText="1"/>
    </xf>
    <xf numFmtId="0" fontId="59" fillId="13" borderId="81" xfId="56" applyFont="1" applyFill="1" applyBorder="1" applyAlignment="1">
      <alignment vertical="center" wrapText="1"/>
    </xf>
    <xf numFmtId="0" fontId="58" fillId="14" borderId="30" xfId="56" applyFont="1" applyFill="1" applyBorder="1" applyAlignment="1">
      <alignment horizontal="left" vertical="center" wrapText="1"/>
    </xf>
    <xf numFmtId="0" fontId="60" fillId="14" borderId="30" xfId="56" applyFont="1" applyFill="1" applyBorder="1" applyAlignment="1">
      <alignment horizontal="center" vertical="center" wrapText="1"/>
    </xf>
    <xf numFmtId="10" fontId="21" fillId="5" borderId="30" xfId="65" applyNumberFormat="1" applyFont="1" applyFill="1" applyBorder="1" applyAlignment="1">
      <alignment vertical="center"/>
    </xf>
    <xf numFmtId="0" fontId="60" fillId="14" borderId="30" xfId="56" applyFont="1" applyFill="1" applyBorder="1" applyAlignment="1">
      <alignment horizontal="center" vertical="center" wrapText="1" shrinkToFit="1"/>
    </xf>
    <xf numFmtId="0" fontId="58" fillId="14" borderId="30" xfId="56" applyFont="1" applyFill="1" applyBorder="1" applyAlignment="1">
      <alignment horizontal="left" vertical="center" wrapText="1" indent="1"/>
    </xf>
    <xf numFmtId="0" fontId="58" fillId="14" borderId="30" xfId="56" applyFont="1" applyFill="1" applyBorder="1" applyAlignment="1">
      <alignment horizontal="left" vertical="center" indent="1"/>
    </xf>
    <xf numFmtId="0" fontId="4" fillId="15" borderId="1" xfId="56" applyFill="1"/>
    <xf numFmtId="0" fontId="4" fillId="2" borderId="1" xfId="56" applyAlignment="1"/>
    <xf numFmtId="0" fontId="58" fillId="13" borderId="30" xfId="56" applyFont="1" applyFill="1" applyBorder="1" applyAlignment="1">
      <alignment vertical="center"/>
    </xf>
    <xf numFmtId="0" fontId="60" fillId="14" borderId="85" xfId="56" applyFont="1" applyFill="1" applyBorder="1" applyAlignment="1">
      <alignment horizontal="center" vertical="center" wrapText="1"/>
    </xf>
    <xf numFmtId="0" fontId="60" fillId="14" borderId="31" xfId="56" applyFont="1" applyFill="1" applyBorder="1" applyAlignment="1">
      <alignment horizontal="center" vertical="center" wrapText="1"/>
    </xf>
    <xf numFmtId="10" fontId="21" fillId="5" borderId="91" xfId="65" applyNumberFormat="1" applyFont="1" applyFill="1" applyBorder="1" applyAlignment="1">
      <alignment vertical="center"/>
    </xf>
    <xf numFmtId="0" fontId="61" fillId="5" borderId="1" xfId="57" applyFont="1" applyFill="1" applyBorder="1" applyAlignment="1">
      <alignment vertical="center"/>
    </xf>
    <xf numFmtId="10" fontId="21" fillId="5" borderId="30" xfId="65" applyNumberFormat="1" applyFont="1" applyFill="1" applyBorder="1" applyAlignment="1">
      <alignment horizontal="right" vertical="center"/>
    </xf>
    <xf numFmtId="0" fontId="60" fillId="14" borderId="86" xfId="56" applyFont="1" applyFill="1" applyBorder="1" applyAlignment="1">
      <alignment horizontal="center" vertical="center" wrapText="1"/>
    </xf>
    <xf numFmtId="10" fontId="4" fillId="2" borderId="31" xfId="56" applyNumberFormat="1" applyBorder="1"/>
    <xf numFmtId="0" fontId="60" fillId="14" borderId="88" xfId="56" applyFont="1" applyFill="1" applyBorder="1" applyAlignment="1">
      <alignment vertical="center"/>
    </xf>
    <xf numFmtId="0" fontId="60" fillId="14" borderId="30" xfId="56" applyFont="1" applyFill="1" applyBorder="1" applyAlignment="1">
      <alignment horizontal="center" vertical="center"/>
    </xf>
    <xf numFmtId="0" fontId="60" fillId="14" borderId="86" xfId="56" applyFont="1" applyFill="1" applyBorder="1" applyAlignment="1">
      <alignment vertical="center"/>
    </xf>
    <xf numFmtId="2" fontId="21" fillId="5" borderId="30" xfId="56" applyNumberFormat="1" applyFont="1" applyFill="1" applyBorder="1" applyAlignment="1">
      <alignment vertical="center"/>
    </xf>
    <xf numFmtId="0" fontId="60" fillId="14" borderId="92" xfId="56" applyFont="1" applyFill="1" applyBorder="1" applyAlignment="1">
      <alignment vertical="center"/>
    </xf>
    <xf numFmtId="0" fontId="60" fillId="14" borderId="93" xfId="56" applyFont="1" applyFill="1" applyBorder="1" applyAlignment="1">
      <alignment vertical="center"/>
    </xf>
    <xf numFmtId="0" fontId="60" fillId="14" borderId="94" xfId="56" applyFont="1" applyFill="1" applyBorder="1" applyAlignment="1">
      <alignment vertical="center"/>
    </xf>
    <xf numFmtId="0" fontId="60" fillId="14" borderId="95" xfId="56" applyFont="1" applyFill="1" applyBorder="1" applyAlignment="1">
      <alignment vertical="center"/>
    </xf>
    <xf numFmtId="0" fontId="60" fillId="14" borderId="96" xfId="56" applyFont="1" applyFill="1" applyBorder="1" applyAlignment="1">
      <alignment vertical="center"/>
    </xf>
    <xf numFmtId="0" fontId="60" fillId="14" borderId="97" xfId="56" applyFont="1" applyFill="1" applyBorder="1" applyAlignment="1">
      <alignment vertical="center"/>
    </xf>
    <xf numFmtId="0" fontId="60" fillId="14" borderId="98" xfId="56" applyFont="1" applyFill="1" applyBorder="1" applyAlignment="1">
      <alignment vertical="center" wrapText="1"/>
    </xf>
    <xf numFmtId="0" fontId="60" fillId="14" borderId="99" xfId="56" applyFont="1" applyFill="1" applyBorder="1" applyAlignment="1">
      <alignment vertical="center"/>
    </xf>
    <xf numFmtId="0" fontId="4" fillId="2" borderId="100" xfId="56" applyBorder="1" applyAlignment="1"/>
    <xf numFmtId="0" fontId="60" fillId="14" borderId="86" xfId="56" applyFont="1" applyFill="1" applyBorder="1" applyAlignment="1">
      <alignment vertical="center" wrapText="1"/>
    </xf>
    <xf numFmtId="0" fontId="60" fillId="14" borderId="87" xfId="56" applyFont="1" applyFill="1" applyBorder="1" applyAlignment="1">
      <alignment vertical="center" wrapText="1"/>
    </xf>
    <xf numFmtId="0" fontId="4" fillId="2" borderId="89" xfId="56" applyBorder="1" applyAlignment="1"/>
    <xf numFmtId="0" fontId="60" fillId="14" borderId="30" xfId="56" applyFont="1" applyFill="1" applyBorder="1" applyAlignment="1">
      <alignment vertical="center" wrapText="1"/>
    </xf>
    <xf numFmtId="0" fontId="9" fillId="11" borderId="85" xfId="66" applyFont="1" applyBorder="1" applyAlignment="1">
      <alignment vertical="center"/>
    </xf>
    <xf numFmtId="0" fontId="9" fillId="11" borderId="102" xfId="66" applyFont="1" applyBorder="1" applyAlignment="1">
      <alignment vertical="center"/>
    </xf>
    <xf numFmtId="0" fontId="9" fillId="11" borderId="83" xfId="66" applyFont="1" applyBorder="1" applyAlignment="1">
      <alignment vertical="center"/>
    </xf>
    <xf numFmtId="0" fontId="60" fillId="14" borderId="30" xfId="56" applyFont="1" applyFill="1" applyBorder="1" applyAlignment="1">
      <alignment horizontal="left" vertical="center" indent="1"/>
    </xf>
    <xf numFmtId="0" fontId="60" fillId="14" borderId="103" xfId="56" applyFont="1" applyFill="1" applyBorder="1" applyAlignment="1">
      <alignment vertical="center" wrapText="1"/>
    </xf>
    <xf numFmtId="0" fontId="60" fillId="14" borderId="31" xfId="56" applyFont="1" applyFill="1" applyBorder="1" applyAlignment="1">
      <alignment vertical="center" wrapText="1"/>
    </xf>
    <xf numFmtId="0" fontId="60" fillId="14" borderId="86" xfId="56" applyFont="1" applyFill="1" applyBorder="1" applyAlignment="1">
      <alignment horizontal="left" vertical="center" indent="1"/>
    </xf>
    <xf numFmtId="0" fontId="60" fillId="14" borderId="87" xfId="56" applyFont="1" applyFill="1" applyBorder="1" applyAlignment="1">
      <alignment horizontal="center" vertical="center" wrapText="1"/>
    </xf>
    <xf numFmtId="0" fontId="60" fillId="14" borderId="91" xfId="56" applyFont="1" applyFill="1" applyBorder="1" applyAlignment="1">
      <alignment horizontal="center" vertical="center" wrapText="1"/>
    </xf>
    <xf numFmtId="165" fontId="3" fillId="2" borderId="9" xfId="23" applyNumberFormat="1" applyFont="1" applyFill="1" applyBorder="1" applyAlignment="1">
      <alignment horizontal="right" vertical="center"/>
    </xf>
    <xf numFmtId="165" fontId="3" fillId="2" borderId="9" xfId="25" applyNumberFormat="1" applyFont="1" applyFill="1" applyBorder="1" applyAlignment="1">
      <alignment horizontal="right" vertical="center"/>
    </xf>
    <xf numFmtId="165" fontId="3" fillId="2" borderId="9" xfId="19" applyNumberFormat="1" applyFont="1" applyFill="1" applyBorder="1" applyAlignment="1">
      <alignment horizontal="right" vertical="center"/>
    </xf>
    <xf numFmtId="165" fontId="3" fillId="2" borderId="9" xfId="21" applyNumberFormat="1" applyFont="1" applyFill="1" applyBorder="1" applyAlignment="1">
      <alignment horizontal="right" vertical="center"/>
    </xf>
    <xf numFmtId="0" fontId="42" fillId="2" borderId="95" xfId="56" applyFont="1" applyBorder="1"/>
    <xf numFmtId="0" fontId="4" fillId="2" borderId="96" xfId="56" applyBorder="1"/>
    <xf numFmtId="0" fontId="4" fillId="2" borderId="97" xfId="56" applyBorder="1"/>
    <xf numFmtId="0" fontId="30" fillId="2" borderId="1" xfId="53" applyFont="1" applyBorder="1" applyAlignment="1">
      <alignment horizontal="left" vertical="top" wrapText="1"/>
    </xf>
    <xf numFmtId="165" fontId="30" fillId="2" borderId="1" xfId="53" applyNumberFormat="1" applyFont="1" applyBorder="1" applyAlignment="1">
      <alignment horizontal="right" vertical="top"/>
    </xf>
    <xf numFmtId="164" fontId="30" fillId="2" borderId="1" xfId="53" applyNumberFormat="1" applyFont="1" applyBorder="1" applyAlignment="1">
      <alignment horizontal="right" vertical="top"/>
    </xf>
    <xf numFmtId="165" fontId="38" fillId="9" borderId="1" xfId="53" applyNumberFormat="1" applyFont="1" applyFill="1" applyBorder="1" applyAlignment="1">
      <alignment horizontal="right" vertical="top"/>
    </xf>
    <xf numFmtId="164" fontId="38" fillId="9" borderId="1" xfId="53" applyNumberFormat="1" applyFont="1" applyFill="1" applyBorder="1" applyAlignment="1">
      <alignment horizontal="right" vertical="top"/>
    </xf>
    <xf numFmtId="0" fontId="36" fillId="0" borderId="1" xfId="0" applyFont="1" applyBorder="1"/>
    <xf numFmtId="0" fontId="10" fillId="2" borderId="1" xfId="56" applyFont="1"/>
    <xf numFmtId="0" fontId="10" fillId="2" borderId="1" xfId="56" applyFont="1" applyBorder="1"/>
    <xf numFmtId="0" fontId="10" fillId="9" borderId="1" xfId="56" applyFont="1" applyFill="1" applyBorder="1"/>
    <xf numFmtId="0" fontId="36" fillId="9" borderId="1" xfId="56" applyFont="1" applyFill="1" applyBorder="1"/>
    <xf numFmtId="0" fontId="14" fillId="2" borderId="1" xfId="58" applyFont="1" applyBorder="1" applyAlignment="1"/>
    <xf numFmtId="0" fontId="30" fillId="9" borderId="1" xfId="67" applyFont="1" applyFill="1" applyBorder="1" applyAlignment="1">
      <alignment horizontal="left" vertical="top" wrapText="1"/>
    </xf>
    <xf numFmtId="165" fontId="30" fillId="9" borderId="1" xfId="67" applyNumberFormat="1" applyFont="1" applyFill="1" applyBorder="1" applyAlignment="1">
      <alignment horizontal="right" vertical="center"/>
    </xf>
    <xf numFmtId="0" fontId="62" fillId="9" borderId="1" xfId="67" applyFont="1" applyFill="1" applyBorder="1"/>
    <xf numFmtId="0" fontId="63" fillId="2" borderId="1" xfId="56" applyFont="1"/>
    <xf numFmtId="164" fontId="62" fillId="9" borderId="1" xfId="67" applyNumberFormat="1" applyFont="1" applyFill="1" applyBorder="1" applyAlignment="1">
      <alignment horizontal="right" vertical="center"/>
    </xf>
    <xf numFmtId="164" fontId="30" fillId="9" borderId="1" xfId="67" applyNumberFormat="1" applyFont="1" applyFill="1" applyBorder="1" applyAlignment="1">
      <alignment horizontal="right" vertical="center"/>
    </xf>
    <xf numFmtId="0" fontId="63" fillId="9" borderId="1" xfId="56" applyFont="1" applyFill="1" applyBorder="1"/>
    <xf numFmtId="10" fontId="63" fillId="9" borderId="1" xfId="56" applyNumberFormat="1" applyFont="1" applyFill="1" applyBorder="1"/>
    <xf numFmtId="166" fontId="30" fillId="9" borderId="1" xfId="67" applyNumberFormat="1" applyFont="1" applyFill="1" applyBorder="1" applyAlignment="1">
      <alignment horizontal="right" vertical="center"/>
    </xf>
    <xf numFmtId="43" fontId="30" fillId="9" borderId="1" xfId="68" applyFont="1" applyFill="1" applyBorder="1" applyAlignment="1">
      <alignment horizontal="right" vertical="center"/>
    </xf>
    <xf numFmtId="0" fontId="62" fillId="2" borderId="1" xfId="67" applyFont="1" applyBorder="1"/>
    <xf numFmtId="9" fontId="30" fillId="9" borderId="1" xfId="65" applyFont="1" applyFill="1" applyBorder="1" applyAlignment="1">
      <alignment horizontal="right" vertical="center"/>
    </xf>
    <xf numFmtId="0" fontId="29" fillId="2" borderId="115" xfId="53" applyFont="1" applyBorder="1" applyAlignment="1">
      <alignment horizontal="left" vertical="top" wrapText="1"/>
    </xf>
    <xf numFmtId="164" fontId="29" fillId="2" borderId="116" xfId="53" applyNumberFormat="1" applyFont="1" applyBorder="1" applyAlignment="1">
      <alignment horizontal="right" vertical="top"/>
    </xf>
    <xf numFmtId="167" fontId="29" fillId="2" borderId="117" xfId="53" applyNumberFormat="1" applyFont="1" applyBorder="1" applyAlignment="1">
      <alignment horizontal="right" vertical="top"/>
    </xf>
    <xf numFmtId="164" fontId="29" fillId="2" borderId="117" xfId="53" applyNumberFormat="1" applyFont="1" applyBorder="1" applyAlignment="1">
      <alignment horizontal="right" vertical="top"/>
    </xf>
    <xf numFmtId="167" fontId="29" fillId="2" borderId="118" xfId="53" applyNumberFormat="1" applyFont="1" applyBorder="1" applyAlignment="1">
      <alignment horizontal="right" vertical="top"/>
    </xf>
    <xf numFmtId="0" fontId="29" fillId="2" borderId="119" xfId="53" applyFont="1" applyBorder="1" applyAlignment="1">
      <alignment horizontal="left" vertical="top" wrapText="1"/>
    </xf>
    <xf numFmtId="164" fontId="29" fillId="2" borderId="120" xfId="53" applyNumberFormat="1" applyFont="1" applyBorder="1" applyAlignment="1">
      <alignment horizontal="right" vertical="top"/>
    </xf>
    <xf numFmtId="167" fontId="29" fillId="2" borderId="65" xfId="53" applyNumberFormat="1" applyFont="1" applyBorder="1" applyAlignment="1">
      <alignment horizontal="right" vertical="top"/>
    </xf>
    <xf numFmtId="167" fontId="29" fillId="2" borderId="121" xfId="53" applyNumberFormat="1" applyFont="1" applyBorder="1" applyAlignment="1">
      <alignment horizontal="right" vertical="top"/>
    </xf>
    <xf numFmtId="0" fontId="29" fillId="2" borderId="111" xfId="53" applyFont="1" applyBorder="1" applyAlignment="1">
      <alignment horizontal="left" vertical="top" wrapText="1"/>
    </xf>
    <xf numFmtId="164" fontId="29" fillId="2" borderId="122" xfId="53" applyNumberFormat="1" applyFont="1" applyBorder="1" applyAlignment="1">
      <alignment horizontal="right" vertical="top"/>
    </xf>
    <xf numFmtId="167" fontId="29" fillId="2" borderId="123" xfId="53" applyNumberFormat="1" applyFont="1" applyBorder="1" applyAlignment="1">
      <alignment horizontal="right" vertical="top"/>
    </xf>
    <xf numFmtId="164" fontId="29" fillId="2" borderId="123" xfId="53" applyNumberFormat="1" applyFont="1" applyBorder="1" applyAlignment="1">
      <alignment horizontal="right" vertical="top"/>
    </xf>
    <xf numFmtId="167" fontId="29" fillId="2" borderId="124" xfId="53" applyNumberFormat="1" applyFont="1" applyBorder="1" applyAlignment="1">
      <alignment horizontal="right" vertical="top"/>
    </xf>
    <xf numFmtId="0" fontId="29" fillId="10" borderId="112" xfId="53" applyFont="1" applyFill="1" applyBorder="1" applyAlignment="1">
      <alignment horizontal="center" wrapText="1"/>
    </xf>
    <xf numFmtId="0" fontId="29" fillId="10" borderId="113" xfId="53" applyFont="1" applyFill="1" applyBorder="1" applyAlignment="1">
      <alignment horizontal="center" wrapText="1"/>
    </xf>
    <xf numFmtId="0" fontId="29" fillId="10" borderId="114" xfId="53" applyFont="1" applyFill="1" applyBorder="1" applyAlignment="1">
      <alignment horizontal="center" wrapText="1"/>
    </xf>
    <xf numFmtId="0" fontId="27" fillId="2" borderId="1" xfId="53"/>
    <xf numFmtId="0" fontId="29" fillId="10" borderId="133" xfId="53" applyFont="1" applyFill="1" applyBorder="1" applyAlignment="1">
      <alignment horizontal="center" wrapText="1"/>
    </xf>
    <xf numFmtId="167" fontId="29" fillId="2" borderId="62" xfId="53" applyNumberFormat="1" applyFont="1" applyBorder="1" applyAlignment="1">
      <alignment horizontal="right" vertical="top"/>
    </xf>
    <xf numFmtId="167" fontId="29" fillId="2" borderId="63" xfId="53" applyNumberFormat="1" applyFont="1" applyBorder="1" applyAlignment="1">
      <alignment horizontal="right" vertical="top"/>
    </xf>
    <xf numFmtId="167" fontId="29" fillId="2" borderId="66" xfId="53" applyNumberFormat="1" applyFont="1" applyBorder="1" applyAlignment="1">
      <alignment horizontal="right" vertical="top"/>
    </xf>
    <xf numFmtId="167" fontId="29" fillId="2" borderId="68" xfId="53" applyNumberFormat="1" applyFont="1" applyBorder="1" applyAlignment="1">
      <alignment horizontal="right" vertical="top"/>
    </xf>
    <xf numFmtId="167" fontId="29" fillId="2" borderId="69" xfId="53" applyNumberFormat="1" applyFont="1" applyBorder="1" applyAlignment="1">
      <alignment horizontal="right" vertical="top"/>
    </xf>
    <xf numFmtId="168" fontId="29" fillId="2" borderId="65" xfId="48" applyNumberFormat="1" applyFont="1" applyFill="1" applyBorder="1" applyAlignment="1">
      <alignment horizontal="right" vertical="top"/>
    </xf>
    <xf numFmtId="168" fontId="29" fillId="2" borderId="62" xfId="48" applyNumberFormat="1" applyFont="1" applyFill="1" applyBorder="1" applyAlignment="1">
      <alignment horizontal="right" vertical="top"/>
    </xf>
    <xf numFmtId="168" fontId="29" fillId="2" borderId="63" xfId="48" applyNumberFormat="1" applyFont="1" applyFill="1" applyBorder="1" applyAlignment="1">
      <alignment horizontal="right" vertical="top"/>
    </xf>
    <xf numFmtId="168" fontId="29" fillId="2" borderId="66" xfId="48" applyNumberFormat="1" applyFont="1" applyFill="1" applyBorder="1" applyAlignment="1">
      <alignment horizontal="right" vertical="top"/>
    </xf>
    <xf numFmtId="168" fontId="29" fillId="2" borderId="68" xfId="48" applyNumberFormat="1" applyFont="1" applyFill="1" applyBorder="1" applyAlignment="1">
      <alignment horizontal="right" vertical="top"/>
    </xf>
    <xf numFmtId="168" fontId="29" fillId="2" borderId="69" xfId="48" applyNumberFormat="1" applyFont="1" applyFill="1" applyBorder="1" applyAlignment="1">
      <alignment horizontal="right" vertical="top"/>
    </xf>
    <xf numFmtId="0" fontId="29" fillId="10" borderId="137" xfId="53" applyFont="1" applyFill="1" applyBorder="1" applyAlignment="1">
      <alignment horizontal="center" wrapText="1"/>
    </xf>
    <xf numFmtId="0" fontId="29" fillId="2" borderId="65" xfId="53" applyFont="1" applyBorder="1" applyAlignment="1">
      <alignment horizontal="right" vertical="top" wrapText="1"/>
    </xf>
    <xf numFmtId="0" fontId="29" fillId="2" borderId="66" xfId="53" applyFont="1" applyBorder="1" applyAlignment="1">
      <alignment horizontal="right" vertical="top" wrapText="1"/>
    </xf>
    <xf numFmtId="0" fontId="20" fillId="8" borderId="32" xfId="52" applyFont="1" applyFill="1" applyBorder="1" applyAlignment="1">
      <alignment horizontal="left" vertical="center" wrapText="1"/>
    </xf>
    <xf numFmtId="0" fontId="20" fillId="8" borderId="33" xfId="52" applyFont="1" applyFill="1" applyBorder="1" applyAlignment="1">
      <alignment horizontal="left" vertical="center" wrapText="1"/>
    </xf>
    <xf numFmtId="0" fontId="8" fillId="6" borderId="34" xfId="0" applyFont="1" applyFill="1" applyBorder="1" applyAlignment="1">
      <alignment horizontal="center"/>
    </xf>
    <xf numFmtId="0" fontId="8" fillId="6" borderId="35" xfId="0" applyFont="1" applyFill="1" applyBorder="1" applyAlignment="1">
      <alignment horizontal="center"/>
    </xf>
    <xf numFmtId="0" fontId="11" fillId="4" borderId="0" xfId="52" applyFont="1" applyAlignment="1">
      <alignment horizontal="center" vertical="center"/>
    </xf>
    <xf numFmtId="0" fontId="14" fillId="0" borderId="1" xfId="49" applyFont="1" applyBorder="1" applyAlignment="1">
      <alignment horizontal="left"/>
    </xf>
    <xf numFmtId="0" fontId="15" fillId="6" borderId="0" xfId="0" applyFont="1" applyFill="1" applyAlignment="1">
      <alignment horizontal="center"/>
    </xf>
    <xf numFmtId="0" fontId="20" fillId="8" borderId="28" xfId="52" applyFont="1" applyFill="1" applyBorder="1" applyAlignment="1">
      <alignment horizontal="left" vertical="center" wrapText="1"/>
    </xf>
    <xf numFmtId="0" fontId="20" fillId="8" borderId="29" xfId="52" applyFont="1" applyFill="1" applyBorder="1" applyAlignment="1">
      <alignment horizontal="left" vertical="center" wrapText="1"/>
    </xf>
    <xf numFmtId="0" fontId="22" fillId="4" borderId="1" xfId="55" applyFont="1" applyAlignment="1">
      <alignment horizontal="center" vertical="center"/>
    </xf>
    <xf numFmtId="0" fontId="14" fillId="2" borderId="1" xfId="58" applyFont="1" applyBorder="1" applyAlignment="1">
      <alignment horizontal="left"/>
    </xf>
    <xf numFmtId="0" fontId="30" fillId="9" borderId="1" xfId="67" applyFont="1" applyFill="1" applyBorder="1" applyAlignment="1">
      <alignment horizontal="left" vertical="top" wrapText="1"/>
    </xf>
    <xf numFmtId="0" fontId="40" fillId="9" borderId="1" xfId="67" applyFont="1" applyFill="1" applyBorder="1" applyAlignment="1">
      <alignment horizontal="center" vertical="center" wrapText="1"/>
    </xf>
    <xf numFmtId="0" fontId="30" fillId="9" borderId="1" xfId="67" applyFont="1" applyFill="1" applyBorder="1" applyAlignment="1">
      <alignment horizontal="left" wrapText="1"/>
    </xf>
    <xf numFmtId="0" fontId="30" fillId="9" borderId="1" xfId="67" applyFont="1" applyFill="1" applyBorder="1" applyAlignment="1">
      <alignment horizontal="center" wrapText="1"/>
    </xf>
    <xf numFmtId="0" fontId="27" fillId="10" borderId="138" xfId="53" applyFill="1" applyBorder="1" applyAlignment="1">
      <alignment horizontal="center" vertical="center" wrapText="1"/>
    </xf>
    <xf numFmtId="0" fontId="27" fillId="10" borderId="53" xfId="53" applyFont="1" applyFill="1" applyBorder="1" applyAlignment="1">
      <alignment horizontal="center" vertical="center"/>
    </xf>
    <xf numFmtId="0" fontId="27" fillId="10" borderId="57" xfId="53" applyFont="1" applyFill="1" applyBorder="1" applyAlignment="1">
      <alignment horizontal="center" vertical="center"/>
    </xf>
    <xf numFmtId="0" fontId="29" fillId="10" borderId="129" xfId="53" applyFont="1" applyFill="1" applyBorder="1" applyAlignment="1">
      <alignment horizontal="center" wrapText="1"/>
    </xf>
    <xf numFmtId="0" fontId="27" fillId="10" borderId="129" xfId="53" applyFont="1" applyFill="1" applyBorder="1" applyAlignment="1">
      <alignment horizontal="center" vertical="center"/>
    </xf>
    <xf numFmtId="0" fontId="29" fillId="10" borderId="130" xfId="53" applyFont="1" applyFill="1" applyBorder="1" applyAlignment="1">
      <alignment horizontal="center" wrapText="1"/>
    </xf>
    <xf numFmtId="0" fontId="27" fillId="10" borderId="131" xfId="53" applyFont="1" applyFill="1" applyBorder="1" applyAlignment="1">
      <alignment horizontal="center" vertical="center"/>
    </xf>
    <xf numFmtId="0" fontId="29" fillId="10" borderId="134" xfId="53" applyFont="1" applyFill="1" applyBorder="1" applyAlignment="1">
      <alignment horizontal="center" wrapText="1"/>
    </xf>
    <xf numFmtId="0" fontId="27" fillId="10" borderId="134" xfId="53" applyFont="1" applyFill="1" applyBorder="1" applyAlignment="1">
      <alignment horizontal="center" vertical="center"/>
    </xf>
    <xf numFmtId="0" fontId="29" fillId="10" borderId="135" xfId="53" applyFont="1" applyFill="1" applyBorder="1" applyAlignment="1">
      <alignment horizontal="center" wrapText="1"/>
    </xf>
    <xf numFmtId="0" fontId="27" fillId="10" borderId="136" xfId="53" applyFont="1" applyFill="1" applyBorder="1" applyAlignment="1">
      <alignment horizontal="center" vertical="center"/>
    </xf>
    <xf numFmtId="0" fontId="28" fillId="2" borderId="1" xfId="53" applyFont="1" applyBorder="1" applyAlignment="1">
      <alignment horizontal="center" vertical="center" wrapText="1"/>
    </xf>
    <xf numFmtId="0" fontId="27" fillId="2" borderId="1" xfId="53" applyFont="1" applyBorder="1" applyAlignment="1">
      <alignment horizontal="center" vertical="center"/>
    </xf>
    <xf numFmtId="0" fontId="29" fillId="10" borderId="50" xfId="53" applyFont="1" applyFill="1" applyBorder="1" applyAlignment="1">
      <alignment horizontal="center" wrapText="1"/>
    </xf>
    <xf numFmtId="0" fontId="27" fillId="10" borderId="128" xfId="53" applyFont="1" applyFill="1" applyBorder="1" applyAlignment="1">
      <alignment horizontal="center" vertical="center"/>
    </xf>
    <xf numFmtId="0" fontId="29" fillId="10" borderId="51" xfId="53" applyFont="1" applyFill="1" applyBorder="1" applyAlignment="1">
      <alignment horizontal="center" wrapText="1"/>
    </xf>
    <xf numFmtId="0" fontId="27" fillId="10" borderId="126" xfId="53" applyFill="1" applyBorder="1" applyAlignment="1">
      <alignment horizontal="center" vertical="center" wrapText="1"/>
    </xf>
    <xf numFmtId="0" fontId="27" fillId="10" borderId="132" xfId="53" applyFont="1" applyFill="1" applyBorder="1" applyAlignment="1">
      <alignment horizontal="center" vertical="center"/>
    </xf>
    <xf numFmtId="0" fontId="29" fillId="10" borderId="127" xfId="53" applyFont="1" applyFill="1" applyBorder="1" applyAlignment="1">
      <alignment horizontal="center" wrapText="1"/>
    </xf>
    <xf numFmtId="0" fontId="29" fillId="10" borderId="105" xfId="53" applyFont="1" applyFill="1" applyBorder="1" applyAlignment="1">
      <alignment horizontal="center" wrapText="1"/>
    </xf>
    <xf numFmtId="0" fontId="27" fillId="10" borderId="106" xfId="53" applyFont="1" applyFill="1" applyBorder="1" applyAlignment="1">
      <alignment horizontal="center" vertical="center"/>
    </xf>
    <xf numFmtId="0" fontId="27" fillId="10" borderId="107" xfId="53" applyFont="1" applyFill="1" applyBorder="1" applyAlignment="1">
      <alignment horizontal="center" vertical="center"/>
    </xf>
    <xf numFmtId="0" fontId="29" fillId="10" borderId="108" xfId="53" applyFont="1" applyFill="1" applyBorder="1" applyAlignment="1">
      <alignment horizontal="center" wrapText="1"/>
    </xf>
    <xf numFmtId="0" fontId="29" fillId="10" borderId="109" xfId="53" applyFont="1" applyFill="1" applyBorder="1" applyAlignment="1">
      <alignment horizontal="center" wrapText="1"/>
    </xf>
    <xf numFmtId="0" fontId="27" fillId="10" borderId="110" xfId="53" applyFont="1" applyFill="1" applyBorder="1" applyAlignment="1">
      <alignment horizontal="center" vertical="center"/>
    </xf>
    <xf numFmtId="0" fontId="29" fillId="10" borderId="49" xfId="53" applyFont="1" applyFill="1" applyBorder="1" applyAlignment="1">
      <alignment horizontal="left" wrapText="1"/>
    </xf>
    <xf numFmtId="0" fontId="29" fillId="10" borderId="53" xfId="53" applyFont="1" applyFill="1" applyBorder="1" applyAlignment="1">
      <alignment horizontal="left" wrapText="1"/>
    </xf>
    <xf numFmtId="0" fontId="29" fillId="10" borderId="57" xfId="53" applyFont="1" applyFill="1" applyBorder="1" applyAlignment="1">
      <alignment horizontal="left" wrapText="1"/>
    </xf>
    <xf numFmtId="0" fontId="29" fillId="10" borderId="52" xfId="53" applyFont="1" applyFill="1" applyBorder="1" applyAlignment="1">
      <alignment horizontal="center" wrapText="1"/>
    </xf>
    <xf numFmtId="0" fontId="29" fillId="10" borderId="54" xfId="53" applyFont="1" applyFill="1" applyBorder="1" applyAlignment="1">
      <alignment horizontal="center" wrapText="1"/>
    </xf>
    <xf numFmtId="0" fontId="29" fillId="10" borderId="55" xfId="53" applyFont="1" applyFill="1" applyBorder="1" applyAlignment="1">
      <alignment horizontal="center" wrapText="1"/>
    </xf>
    <xf numFmtId="0" fontId="29" fillId="10" borderId="56" xfId="53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 vertical="center" wrapText="1"/>
    </xf>
    <xf numFmtId="0" fontId="3" fillId="10" borderId="2" xfId="3" applyFont="1" applyFill="1" applyBorder="1" applyAlignment="1">
      <alignment horizontal="left" vertical="center" wrapText="1"/>
    </xf>
    <xf numFmtId="0" fontId="3" fillId="10" borderId="3" xfId="4" applyFont="1" applyFill="1" applyBorder="1" applyAlignment="1">
      <alignment horizontal="left" vertical="center" wrapText="1"/>
    </xf>
    <xf numFmtId="0" fontId="3" fillId="10" borderId="4" xfId="5" applyFont="1" applyFill="1" applyBorder="1" applyAlignment="1">
      <alignment horizontal="left" vertical="center" wrapText="1"/>
    </xf>
    <xf numFmtId="0" fontId="3" fillId="10" borderId="5" xfId="6" applyFont="1" applyFill="1" applyBorder="1" applyAlignment="1">
      <alignment horizontal="center" vertical="center" wrapText="1"/>
    </xf>
    <xf numFmtId="0" fontId="3" fillId="10" borderId="6" xfId="7" applyFont="1" applyFill="1" applyBorder="1" applyAlignment="1">
      <alignment horizontal="center" vertical="center" wrapText="1"/>
    </xf>
    <xf numFmtId="0" fontId="3" fillId="10" borderId="7" xfId="8" applyFont="1" applyFill="1" applyBorder="1" applyAlignment="1">
      <alignment horizontal="center" vertical="center" wrapText="1"/>
    </xf>
    <xf numFmtId="0" fontId="3" fillId="10" borderId="8" xfId="9" applyFont="1" applyFill="1" applyBorder="1" applyAlignment="1">
      <alignment horizontal="center" vertical="center" wrapText="1"/>
    </xf>
    <xf numFmtId="0" fontId="3" fillId="10" borderId="9" xfId="10" applyFont="1" applyFill="1" applyBorder="1" applyAlignment="1">
      <alignment horizontal="center" vertical="center" wrapText="1"/>
    </xf>
    <xf numFmtId="0" fontId="3" fillId="10" borderId="10" xfId="11" applyFont="1" applyFill="1" applyBorder="1" applyAlignment="1">
      <alignment horizontal="center" vertical="center" wrapText="1"/>
    </xf>
    <xf numFmtId="0" fontId="27" fillId="10" borderId="104" xfId="53" applyFill="1" applyBorder="1" applyAlignment="1">
      <alignment horizontal="center" vertical="center" wrapText="1"/>
    </xf>
    <xf numFmtId="0" fontId="27" fillId="10" borderId="111" xfId="53" applyFont="1" applyFill="1" applyBorder="1" applyAlignment="1">
      <alignment horizontal="center" vertical="center"/>
    </xf>
    <xf numFmtId="0" fontId="28" fillId="2" borderId="125" xfId="53" applyFont="1" applyBorder="1" applyAlignment="1">
      <alignment horizontal="center" vertical="center" wrapText="1"/>
    </xf>
    <xf numFmtId="0" fontId="3" fillId="10" borderId="9" xfId="33" applyFont="1" applyFill="1" applyBorder="1" applyAlignment="1">
      <alignment horizontal="center" vertical="center"/>
    </xf>
    <xf numFmtId="0" fontId="3" fillId="10" borderId="42" xfId="6" applyFont="1" applyFill="1" applyBorder="1" applyAlignment="1">
      <alignment horizontal="center" vertical="center" wrapText="1"/>
    </xf>
    <xf numFmtId="0" fontId="3" fillId="10" borderId="43" xfId="6" applyFont="1" applyFill="1" applyBorder="1" applyAlignment="1">
      <alignment horizontal="center" vertical="center" wrapText="1"/>
    </xf>
    <xf numFmtId="0" fontId="3" fillId="10" borderId="71" xfId="6" applyFont="1" applyFill="1" applyBorder="1" applyAlignment="1">
      <alignment horizontal="center" vertical="center" wrapText="1"/>
    </xf>
    <xf numFmtId="0" fontId="2" fillId="2" borderId="44" xfId="2" applyFont="1" applyFill="1" applyBorder="1" applyAlignment="1">
      <alignment horizontal="center" vertical="center" wrapText="1"/>
    </xf>
    <xf numFmtId="0" fontId="22" fillId="4" borderId="0" xfId="52" applyFont="1" applyAlignment="1">
      <alignment horizontal="center" vertical="center"/>
    </xf>
    <xf numFmtId="0" fontId="3" fillId="10" borderId="45" xfId="10" applyFont="1" applyFill="1" applyBorder="1" applyAlignment="1">
      <alignment horizontal="center" vertical="center" wrapText="1"/>
    </xf>
    <xf numFmtId="0" fontId="3" fillId="10" borderId="46" xfId="10" applyFont="1" applyFill="1" applyBorder="1" applyAlignment="1">
      <alignment horizontal="center" vertical="center" wrapText="1"/>
    </xf>
    <xf numFmtId="0" fontId="3" fillId="10" borderId="47" xfId="10" applyFont="1" applyFill="1" applyBorder="1" applyAlignment="1">
      <alignment horizontal="center" vertical="center" wrapText="1"/>
    </xf>
    <xf numFmtId="0" fontId="3" fillId="10" borderId="48" xfId="1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/>
    </xf>
    <xf numFmtId="0" fontId="40" fillId="2" borderId="1" xfId="54" applyFont="1" applyBorder="1" applyAlignment="1">
      <alignment horizontal="center" vertical="center" wrapText="1"/>
    </xf>
    <xf numFmtId="0" fontId="36" fillId="9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0" fillId="14" borderId="30" xfId="56" applyFont="1" applyFill="1" applyBorder="1" applyAlignment="1">
      <alignment horizontal="center" vertical="center" wrapText="1"/>
    </xf>
    <xf numFmtId="0" fontId="58" fillId="14" borderId="86" xfId="56" applyFont="1" applyFill="1" applyBorder="1" applyAlignment="1">
      <alignment horizontal="left" vertical="center"/>
    </xf>
    <xf numFmtId="0" fontId="58" fillId="14" borderId="87" xfId="56" applyFont="1" applyFill="1" applyBorder="1" applyAlignment="1">
      <alignment horizontal="left" vertical="center"/>
    </xf>
    <xf numFmtId="0" fontId="58" fillId="14" borderId="91" xfId="56" applyFont="1" applyFill="1" applyBorder="1" applyAlignment="1">
      <alignment horizontal="left" vertical="center"/>
    </xf>
    <xf numFmtId="0" fontId="9" fillId="11" borderId="101" xfId="66" applyFont="1" applyBorder="1" applyAlignment="1">
      <alignment horizontal="center" vertical="center"/>
    </xf>
    <xf numFmtId="0" fontId="9" fillId="11" borderId="1" xfId="66" applyFont="1" applyBorder="1" applyAlignment="1">
      <alignment horizontal="center" vertical="center"/>
    </xf>
    <xf numFmtId="0" fontId="37" fillId="13" borderId="90" xfId="56" applyFont="1" applyFill="1" applyBorder="1" applyAlignment="1">
      <alignment horizontal="center" vertical="center" wrapText="1"/>
    </xf>
    <xf numFmtId="0" fontId="37" fillId="13" borderId="88" xfId="56" applyFont="1" applyFill="1" applyBorder="1" applyAlignment="1">
      <alignment horizontal="center" vertical="center" wrapText="1"/>
    </xf>
    <xf numFmtId="0" fontId="59" fillId="13" borderId="88" xfId="56" applyFont="1" applyFill="1" applyBorder="1" applyAlignment="1">
      <alignment horizontal="center" vertical="center"/>
    </xf>
    <xf numFmtId="0" fontId="59" fillId="13" borderId="89" xfId="56" applyFont="1" applyFill="1" applyBorder="1" applyAlignment="1">
      <alignment horizontal="center" vertical="center"/>
    </xf>
    <xf numFmtId="0" fontId="59" fillId="13" borderId="90" xfId="56" applyFont="1" applyFill="1" applyBorder="1" applyAlignment="1">
      <alignment horizontal="center" vertical="center"/>
    </xf>
    <xf numFmtId="0" fontId="59" fillId="13" borderId="88" xfId="56" applyFont="1" applyFill="1" applyBorder="1" applyAlignment="1">
      <alignment horizontal="center" vertical="center" wrapText="1"/>
    </xf>
    <xf numFmtId="0" fontId="4" fillId="2" borderId="88" xfId="56" applyBorder="1" applyAlignment="1">
      <alignment horizontal="center"/>
    </xf>
    <xf numFmtId="0" fontId="4" fillId="13" borderId="85" xfId="56" applyFill="1" applyBorder="1" applyAlignment="1">
      <alignment horizontal="center" vertical="center"/>
    </xf>
    <xf numFmtId="0" fontId="4" fillId="13" borderId="83" xfId="56" applyFill="1" applyBorder="1" applyAlignment="1">
      <alignment horizontal="center" vertical="center"/>
    </xf>
    <xf numFmtId="0" fontId="58" fillId="13" borderId="85" xfId="56" applyFont="1" applyFill="1" applyBorder="1" applyAlignment="1">
      <alignment horizontal="center" vertical="center"/>
    </xf>
    <xf numFmtId="0" fontId="58" fillId="13" borderId="83" xfId="56" applyFont="1" applyFill="1" applyBorder="1" applyAlignment="1">
      <alignment horizontal="center" vertical="center"/>
    </xf>
    <xf numFmtId="0" fontId="11" fillId="4" borderId="1" xfId="55" applyFont="1" applyAlignment="1">
      <alignment horizontal="center" vertical="center"/>
    </xf>
    <xf numFmtId="0" fontId="58" fillId="14" borderId="80" xfId="56" applyFont="1" applyFill="1" applyBorder="1" applyAlignment="1">
      <alignment horizontal="center" vertical="center" wrapText="1"/>
    </xf>
    <xf numFmtId="0" fontId="58" fillId="14" borderId="81" xfId="56" applyFont="1" applyFill="1" applyBorder="1" applyAlignment="1">
      <alignment horizontal="center" vertical="center" wrapText="1"/>
    </xf>
    <xf numFmtId="0" fontId="58" fillId="14" borderId="82" xfId="56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/>
    </xf>
  </cellXfs>
  <cellStyles count="69">
    <cellStyle name="40% - Èmfasi1 2" xfId="66"/>
    <cellStyle name="Coma 2" xfId="68"/>
    <cellStyle name="Èmfasi1" xfId="52" builtinId="29"/>
    <cellStyle name="Èmfasi1 2" xfId="55"/>
    <cellStyle name="Euro" xfId="60"/>
    <cellStyle name="Euro 2" xfId="61"/>
    <cellStyle name="Normal" xfId="0" builtinId="0"/>
    <cellStyle name="Normal 2" xfId="56"/>
    <cellStyle name="Normal 3" xfId="62"/>
    <cellStyle name="Normal_240" xfId="67"/>
    <cellStyle name="Normal_Gràfics" xfId="54"/>
    <cellStyle name="Normal_Taules" xfId="53"/>
    <cellStyle name="Percentatge" xfId="48" builtinId="5"/>
    <cellStyle name="Percentatge 2" xfId="65"/>
    <cellStyle name="Porcentual 2" xfId="63"/>
    <cellStyle name="Porcentual 3" xfId="64"/>
    <cellStyle name="Resultat" xfId="51" builtinId="21"/>
    <cellStyle name="style1406632441886" xfId="1"/>
    <cellStyle name="style1406632441911" xfId="2"/>
    <cellStyle name="style1406632441926" xfId="3"/>
    <cellStyle name="style1406632441945" xfId="4"/>
    <cellStyle name="style1406632441963" xfId="5"/>
    <cellStyle name="style1406632441982" xfId="6"/>
    <cellStyle name="style1406632442000" xfId="7"/>
    <cellStyle name="style1406632442018" xfId="8"/>
    <cellStyle name="style1406632442036" xfId="9"/>
    <cellStyle name="style1406632442054" xfId="10"/>
    <cellStyle name="style1406632442072" xfId="11"/>
    <cellStyle name="style1406632442090" xfId="12"/>
    <cellStyle name="style1406632442108" xfId="13"/>
    <cellStyle name="style1406632442127" xfId="14"/>
    <cellStyle name="style1406632442145" xfId="15"/>
    <cellStyle name="style1406632442159" xfId="16"/>
    <cellStyle name="style1406632442173" xfId="17"/>
    <cellStyle name="style1406632442187" xfId="18"/>
    <cellStyle name="style1406632442205" xfId="19"/>
    <cellStyle name="style1406632442223" xfId="20"/>
    <cellStyle name="style1406632442237" xfId="21"/>
    <cellStyle name="style1406632442255" xfId="22"/>
    <cellStyle name="style1406632442274" xfId="23"/>
    <cellStyle name="style1406632442293" xfId="24"/>
    <cellStyle name="style1406632442307" xfId="25"/>
    <cellStyle name="style1406632442325" xfId="26"/>
    <cellStyle name="style1406632442344" xfId="27"/>
    <cellStyle name="style1406632442363" xfId="28"/>
    <cellStyle name="style1406632442377" xfId="29"/>
    <cellStyle name="style1406632442398" xfId="30"/>
    <cellStyle name="style1406632442435" xfId="31"/>
    <cellStyle name="style1406632442515" xfId="32"/>
    <cellStyle name="style1406632442529" xfId="33"/>
    <cellStyle name="style1406632442631" xfId="34"/>
    <cellStyle name="style1406632442646" xfId="35"/>
    <cellStyle name="style1406632442660" xfId="36"/>
    <cellStyle name="style1406632442675" xfId="37"/>
    <cellStyle name="style1406632442690" xfId="38"/>
    <cellStyle name="style1406632442706" xfId="39"/>
    <cellStyle name="style1406632442725" xfId="40"/>
    <cellStyle name="style1406632442741" xfId="41"/>
    <cellStyle name="style1406632442757" xfId="42"/>
    <cellStyle name="style1406632442816" xfId="43"/>
    <cellStyle name="style1406632442853" xfId="44"/>
    <cellStyle name="style1406632442899" xfId="45"/>
    <cellStyle name="style1406632442915" xfId="46"/>
    <cellStyle name="style1406632442932" xfId="47"/>
    <cellStyle name="Títol 2" xfId="49" builtinId="17"/>
    <cellStyle name="Títol 2 2" xfId="58"/>
    <cellStyle name="Títol 3" xfId="50" builtinId="18"/>
    <cellStyle name="Títol 3 2" xfId="57"/>
    <cellStyle name="Títol 4 2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u="sng"/>
            </a:pPr>
            <a:r>
              <a:rPr lang="es-ES" u="sng"/>
              <a:t>Estatus d'inserció</a:t>
            </a:r>
          </a:p>
        </c:rich>
      </c:tx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9392592592592588E-3"/>
          <c:y val="0.17530916666666665"/>
          <c:w val="0.52925285464718863"/>
          <c:h val="0.6695676198369940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Resum!$Z$14</c:f>
              <c:strCache>
                <c:ptCount val="1"/>
                <c:pt idx="0">
                  <c:v>Treballo</c:v>
                </c:pt>
              </c:strCache>
            </c:strRef>
          </c:tx>
          <c:spPr>
            <a:solidFill>
              <a:srgbClr val="4F81B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Resum!$Y$15:$Y$18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Resum!$Z$15:$Z$18</c:f>
              <c:numCache>
                <c:formatCode>###0.0%</c:formatCode>
                <c:ptCount val="4"/>
                <c:pt idx="0">
                  <c:v>0.7142857142857143</c:v>
                </c:pt>
                <c:pt idx="1">
                  <c:v>0.91666666666666674</c:v>
                </c:pt>
                <c:pt idx="2">
                  <c:v>0.91666666666666674</c:v>
                </c:pt>
                <c:pt idx="3">
                  <c:v>0.94285714285714295</c:v>
                </c:pt>
              </c:numCache>
            </c:numRef>
          </c:val>
        </c:ser>
        <c:ser>
          <c:idx val="0"/>
          <c:order val="1"/>
          <c:tx>
            <c:strRef>
              <c:f>Resum!$AA$14</c:f>
              <c:strCache>
                <c:ptCount val="1"/>
                <c:pt idx="0">
                  <c:v>No treballo però he treballat després dels estudis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Resum!$Y$15:$Y$18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Resum!$AA$15:$AA$18</c:f>
              <c:numCache>
                <c:formatCode>###0.0%</c:formatCode>
                <c:ptCount val="4"/>
                <c:pt idx="0">
                  <c:v>0.14285714285714288</c:v>
                </c:pt>
                <c:pt idx="1">
                  <c:v>8.3333333333333343E-2</c:v>
                </c:pt>
                <c:pt idx="2">
                  <c:v>8.3333333333333343E-2</c:v>
                </c:pt>
                <c:pt idx="3">
                  <c:v>5.7142857142857141E-2</c:v>
                </c:pt>
              </c:numCache>
            </c:numRef>
          </c:val>
        </c:ser>
        <c:ser>
          <c:idx val="2"/>
          <c:order val="2"/>
          <c:tx>
            <c:strRef>
              <c:f>Resum!$AB$14</c:f>
              <c:strCache>
                <c:ptCount val="1"/>
                <c:pt idx="0">
                  <c:v>No he treballat mai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Resum!$Y$15:$Y$18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Resum!$AB$15:$AB$18</c:f>
              <c:numCache>
                <c:formatCode>###0.0%</c:formatCode>
                <c:ptCount val="4"/>
                <c:pt idx="0">
                  <c:v>0.14285714285714288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35297664"/>
        <c:axId val="135299456"/>
      </c:barChart>
      <c:catAx>
        <c:axId val="135297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 b="1">
                <a:latin typeface="+mn-lt"/>
              </a:defRPr>
            </a:pPr>
            <a:endParaRPr lang="ca-ES"/>
          </a:p>
        </c:txPr>
        <c:crossAx val="135299456"/>
        <c:crosses val="autoZero"/>
        <c:auto val="1"/>
        <c:lblAlgn val="ctr"/>
        <c:lblOffset val="100"/>
        <c:noMultiLvlLbl val="0"/>
      </c:catAx>
      <c:valAx>
        <c:axId val="135299456"/>
        <c:scaling>
          <c:orientation val="minMax"/>
          <c:min val="0"/>
        </c:scaling>
        <c:delete val="1"/>
        <c:axPos val="l"/>
        <c:numFmt formatCode="0%" sourceLinked="0"/>
        <c:majorTickMark val="out"/>
        <c:minorTickMark val="none"/>
        <c:tickLblPos val="none"/>
        <c:crossAx val="135297664"/>
        <c:crosses val="autoZero"/>
        <c:crossBetween val="between"/>
        <c:majorUnit val="0.1"/>
      </c:valAx>
    </c:plotArea>
    <c:legend>
      <c:legendPos val="t"/>
      <c:layout>
        <c:manualLayout>
          <c:xMode val="edge"/>
          <c:yMode val="edge"/>
          <c:x val="0"/>
          <c:y val="0.14857155320958812"/>
          <c:w val="0.899999902246856"/>
          <c:h val="4.3604956357199527E-2"/>
        </c:manualLayout>
      </c:layout>
      <c:overlay val="0"/>
      <c:txPr>
        <a:bodyPr/>
        <a:lstStyle/>
        <a:p>
          <a:pPr>
            <a:defRPr sz="900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/>
    <a:scene3d>
      <a:camera prst="orthographicFront"/>
      <a:lightRig rig="threePt" dir="t"/>
    </a:scene3d>
    <a:sp3d>
      <a:bevelT/>
    </a:sp3d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Gràfics!$M$53</c:f>
              <c:strCache>
                <c:ptCount val="1"/>
                <c:pt idx="0">
                  <c:v>Treballo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Gràfics!$L$54:$L$57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Gràfics!$M$54:$M$57</c:f>
              <c:numCache>
                <c:formatCode>###0.0%</c:formatCode>
                <c:ptCount val="4"/>
                <c:pt idx="0">
                  <c:v>0.7142857142857143</c:v>
                </c:pt>
                <c:pt idx="1">
                  <c:v>0.91666666666666674</c:v>
                </c:pt>
                <c:pt idx="2">
                  <c:v>0.91666666666666674</c:v>
                </c:pt>
                <c:pt idx="3">
                  <c:v>0.94285714285714295</c:v>
                </c:pt>
              </c:numCache>
            </c:numRef>
          </c:val>
        </c:ser>
        <c:ser>
          <c:idx val="1"/>
          <c:order val="1"/>
          <c:tx>
            <c:strRef>
              <c:f>Gràfics!$N$53</c:f>
              <c:strCache>
                <c:ptCount val="1"/>
                <c:pt idx="0">
                  <c:v>No treballo però he treballat després dels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Gràfics!$L$54:$L$57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Gràfics!$N$54:$N$57</c:f>
              <c:numCache>
                <c:formatCode>###0.0%</c:formatCode>
                <c:ptCount val="4"/>
                <c:pt idx="0">
                  <c:v>0.14285714285714288</c:v>
                </c:pt>
                <c:pt idx="1">
                  <c:v>8.3333333333333343E-2</c:v>
                </c:pt>
                <c:pt idx="2">
                  <c:v>8.3333333333333343E-2</c:v>
                </c:pt>
                <c:pt idx="3">
                  <c:v>5.7142857142857141E-2</c:v>
                </c:pt>
              </c:numCache>
            </c:numRef>
          </c:val>
        </c:ser>
        <c:ser>
          <c:idx val="2"/>
          <c:order val="2"/>
          <c:tx>
            <c:strRef>
              <c:f>Gràfics!$O$53</c:f>
              <c:strCache>
                <c:ptCount val="1"/>
                <c:pt idx="0">
                  <c:v>No he treballat mai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Gràfics!$L$54:$L$57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Gràfics!$O$54:$O$57</c:f>
              <c:numCache>
                <c:formatCode>###0.0%</c:formatCode>
                <c:ptCount val="4"/>
                <c:pt idx="0">
                  <c:v>0.14285714285714288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679616"/>
        <c:axId val="139681152"/>
      </c:barChart>
      <c:catAx>
        <c:axId val="1396796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a-ES"/>
          </a:p>
        </c:txPr>
        <c:crossAx val="139681152"/>
        <c:crosses val="autoZero"/>
        <c:auto val="1"/>
        <c:lblAlgn val="ctr"/>
        <c:lblOffset val="100"/>
        <c:noMultiLvlLbl val="0"/>
      </c:catAx>
      <c:valAx>
        <c:axId val="13968115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96796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Gràfics!$N$76</c:f>
              <c:strCache>
                <c:ptCount val="1"/>
                <c:pt idx="0">
                  <c:v>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Gràfics!$M$77:$M$80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Gràfics!$N$77:$N$80</c:f>
              <c:numCache>
                <c:formatCode>###0.0%</c:formatCode>
                <c:ptCount val="4"/>
                <c:pt idx="0">
                  <c:v>0.66666666666666674</c:v>
                </c:pt>
                <c:pt idx="1">
                  <c:v>0.75</c:v>
                </c:pt>
                <c:pt idx="2">
                  <c:v>0.76190476190476186</c:v>
                </c:pt>
                <c:pt idx="3">
                  <c:v>0.68571428571428572</c:v>
                </c:pt>
              </c:numCache>
            </c:numRef>
          </c:val>
        </c:ser>
        <c:ser>
          <c:idx val="1"/>
          <c:order val="1"/>
          <c:tx>
            <c:strRef>
              <c:f>Gràfics!$O$76</c:f>
              <c:strCache>
                <c:ptCount val="1"/>
                <c:pt idx="0">
                  <c:v>Sí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Gràfics!$M$77:$M$80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Gràfics!$O$77:$O$80</c:f>
              <c:numCache>
                <c:formatCode>###0.0%</c:formatCode>
                <c:ptCount val="4"/>
                <c:pt idx="0">
                  <c:v>0.33333333333333337</c:v>
                </c:pt>
                <c:pt idx="1">
                  <c:v>0.25</c:v>
                </c:pt>
                <c:pt idx="2">
                  <c:v>0.23809523809523811</c:v>
                </c:pt>
                <c:pt idx="3">
                  <c:v>0.31428571428571428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707136"/>
        <c:axId val="139708672"/>
      </c:barChart>
      <c:catAx>
        <c:axId val="139707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39708672"/>
        <c:crosses val="autoZero"/>
        <c:auto val="1"/>
        <c:lblAlgn val="ctr"/>
        <c:lblOffset val="100"/>
        <c:noMultiLvlLbl val="0"/>
      </c:catAx>
      <c:valAx>
        <c:axId val="13970867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97071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Temps 1a inserció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Gràfics!$M$98</c:f>
              <c:strCache>
                <c:ptCount val="1"/>
                <c:pt idx="0">
                  <c:v>Tenia feina abans d'acabar la carrera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Gràfics!$L$99:$L$102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Gràfics!$M$99:$M$102</c:f>
              <c:numCache>
                <c:formatCode>###0.0%</c:formatCode>
                <c:ptCount val="4"/>
                <c:pt idx="0">
                  <c:v>0.83333333333333326</c:v>
                </c:pt>
                <c:pt idx="1">
                  <c:v>0.91666666666666674</c:v>
                </c:pt>
                <c:pt idx="2">
                  <c:v>0.70238095238095244</c:v>
                </c:pt>
                <c:pt idx="3">
                  <c:v>0.42857142857142855</c:v>
                </c:pt>
              </c:numCache>
            </c:numRef>
          </c:val>
        </c:ser>
        <c:ser>
          <c:idx val="1"/>
          <c:order val="1"/>
          <c:tx>
            <c:strRef>
              <c:f>Gràfics!$N$98</c:f>
              <c:strCache>
                <c:ptCount val="1"/>
                <c:pt idx="0">
                  <c:v>Menys d'un 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Gràfics!$L$99:$L$102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Gràfics!$N$99:$N$102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0.11904761904761905</c:v>
                </c:pt>
                <c:pt idx="3">
                  <c:v>0.14285714285714288</c:v>
                </c:pt>
              </c:numCache>
            </c:numRef>
          </c:val>
        </c:ser>
        <c:ser>
          <c:idx val="2"/>
          <c:order val="2"/>
          <c:tx>
            <c:strRef>
              <c:f>Gràfics!$O$98</c:f>
              <c:strCache>
                <c:ptCount val="1"/>
                <c:pt idx="0">
                  <c:v>D'un a tres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Gràfics!$L$99:$L$102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Gràfics!$O$99:$O$102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0.10714285714285714</c:v>
                </c:pt>
                <c:pt idx="3">
                  <c:v>0.25714285714285717</c:v>
                </c:pt>
              </c:numCache>
            </c:numRef>
          </c:val>
        </c:ser>
        <c:ser>
          <c:idx val="3"/>
          <c:order val="3"/>
          <c:tx>
            <c:strRef>
              <c:f>Gràfics!$P$98</c:f>
              <c:strCache>
                <c:ptCount val="1"/>
                <c:pt idx="0">
                  <c:v>De tres a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Gràfics!$L$99:$L$102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Gràfics!$P$99:$P$102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2.3809523809523808E-2</c:v>
                </c:pt>
                <c:pt idx="3">
                  <c:v>0.17142857142857143</c:v>
                </c:pt>
              </c:numCache>
            </c:numRef>
          </c:val>
        </c:ser>
        <c:ser>
          <c:idx val="4"/>
          <c:order val="4"/>
          <c:tx>
            <c:strRef>
              <c:f>Gràfics!$Q$98</c:f>
              <c:strCache>
                <c:ptCount val="1"/>
                <c:pt idx="0">
                  <c:v>De sis mesos a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Gràfics!$L$99:$L$102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Gràfics!$Q$99:$Q$102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2.3809523809523808E-2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Gràfics!$R$98</c:f>
              <c:strCache>
                <c:ptCount val="1"/>
                <c:pt idx="0">
                  <c:v>Més d'un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Gràfics!$L$99:$L$102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Gràfics!$R$99:$R$102</c:f>
              <c:numCache>
                <c:formatCode>###0.0%</c:formatCode>
                <c:ptCount val="4"/>
                <c:pt idx="0">
                  <c:v>0.16666666666666669</c:v>
                </c:pt>
                <c:pt idx="1">
                  <c:v>8.3333333333333343E-2</c:v>
                </c:pt>
                <c:pt idx="2">
                  <c:v>2.3809523809523808E-2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012352"/>
        <c:axId val="141019392"/>
        <c:axId val="0"/>
      </c:bar3DChart>
      <c:catAx>
        <c:axId val="1410123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a-ES"/>
          </a:p>
        </c:txPr>
        <c:crossAx val="141019392"/>
        <c:crosses val="autoZero"/>
        <c:auto val="1"/>
        <c:lblAlgn val="ctr"/>
        <c:lblOffset val="100"/>
        <c:noMultiLvlLbl val="0"/>
      </c:catAx>
      <c:valAx>
        <c:axId val="141019392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410123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Gràfics!$N$119</c:f>
              <c:strCache>
                <c:ptCount val="1"/>
                <c:pt idx="0">
                  <c:v>Contactes (personals, familiars) ...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Gràfics!$M$120:$M$123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Gràfics!$N$120:$N$123</c:f>
              <c:numCache>
                <c:formatCode>###0.0%</c:formatCode>
                <c:ptCount val="4"/>
                <c:pt idx="0">
                  <c:v>0</c:v>
                </c:pt>
                <c:pt idx="1">
                  <c:v>0.41666666666666663</c:v>
                </c:pt>
                <c:pt idx="2">
                  <c:v>0.29761904761904762</c:v>
                </c:pt>
                <c:pt idx="3">
                  <c:v>0.25714285714285717</c:v>
                </c:pt>
              </c:numCache>
            </c:numRef>
          </c:val>
        </c:ser>
        <c:ser>
          <c:idx val="1"/>
          <c:order val="1"/>
          <c:tx>
            <c:strRef>
              <c:f>Gràfics!$O$119</c:f>
              <c:strCache>
                <c:ptCount val="1"/>
                <c:pt idx="0">
                  <c:v>Anuncis de premsa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Gràfics!$M$120:$M$123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Gràfics!$O$120:$O$123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2.3809523809523808E-2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Gràfics!$P$119</c:f>
              <c:strCache>
                <c:ptCount val="1"/>
                <c:pt idx="0">
                  <c:v>Oposició/concurs públic</c:v>
                </c:pt>
              </c:strCache>
            </c:strRef>
          </c:tx>
          <c:invertIfNegative val="0"/>
          <c:cat>
            <c:strRef>
              <c:f>Gràfics!$M$120:$M$123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Gràfics!$P$120:$P$123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Gràfics!$Q$119</c:f>
              <c:strCache>
                <c:ptCount val="1"/>
                <c:pt idx="0">
                  <c:v>Servei català d’ocupació/INEM</c:v>
                </c:pt>
              </c:strCache>
            </c:strRef>
          </c:tx>
          <c:invertIfNegative val="0"/>
          <c:cat>
            <c:strRef>
              <c:f>Gràfics!$M$120:$M$123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Gràfics!$Q$120:$Q$123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Gràfics!$R$119</c:f>
              <c:strCache>
                <c:ptCount val="1"/>
                <c:pt idx="0">
                  <c:v>Borses de treball institucionals (Dept. Ensenyament, Salut)/Borses de col•legis professionals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Gràfics!$M$120:$M$123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Gràfics!$R$120:$R$123</c:f>
              <c:numCache>
                <c:formatCode>###0.0%</c:formatCode>
                <c:ptCount val="4"/>
                <c:pt idx="0">
                  <c:v>0</c:v>
                </c:pt>
                <c:pt idx="1">
                  <c:v>0.16666666666666669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Gràfics!$S$119</c:f>
              <c:strCache>
                <c:ptCount val="1"/>
                <c:pt idx="0">
                  <c:v>Creació pròpia empresa/despatx</c:v>
                </c:pt>
              </c:strCache>
            </c:strRef>
          </c:tx>
          <c:invertIfNegative val="0"/>
          <c:cat>
            <c:strRef>
              <c:f>Gràfics!$M$120:$M$123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Gràfics!$S$120:$S$123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Gràfics!$T$119</c:f>
              <c:strCache>
                <c:ptCount val="1"/>
                <c:pt idx="0">
                  <c:v>Pràctiques d'estudis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Gràfics!$M$120:$M$123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Gràfics!$T$120:$T$123</c:f>
              <c:numCache>
                <c:formatCode>###0.0%</c:formatCode>
                <c:ptCount val="4"/>
                <c:pt idx="0">
                  <c:v>0.16666666666666669</c:v>
                </c:pt>
                <c:pt idx="1">
                  <c:v>0.16666666666666669</c:v>
                </c:pt>
                <c:pt idx="2">
                  <c:v>9.5238095238095233E-2</c:v>
                </c:pt>
                <c:pt idx="3">
                  <c:v>0.22857142857142856</c:v>
                </c:pt>
              </c:numCache>
            </c:numRef>
          </c:val>
        </c:ser>
        <c:ser>
          <c:idx val="7"/>
          <c:order val="7"/>
          <c:tx>
            <c:strRef>
              <c:f>Gràfics!$U$119</c:f>
              <c:strCache>
                <c:ptCount val="1"/>
                <c:pt idx="0">
                  <c:v>Serveis d'universitats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Gràfics!$M$120:$M$123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Gràfics!$U$120:$U$123</c:f>
              <c:numCache>
                <c:formatCode>###0.0%</c:formatCode>
                <c:ptCount val="4"/>
                <c:pt idx="0">
                  <c:v>0.5</c:v>
                </c:pt>
                <c:pt idx="1">
                  <c:v>8.3333333333333343E-2</c:v>
                </c:pt>
                <c:pt idx="2">
                  <c:v>0.28571428571428575</c:v>
                </c:pt>
                <c:pt idx="3">
                  <c:v>0.25714285714285717</c:v>
                </c:pt>
              </c:numCache>
            </c:numRef>
          </c:val>
        </c:ser>
        <c:ser>
          <c:idx val="8"/>
          <c:order val="8"/>
          <c:tx>
            <c:strRef>
              <c:f>Gràfics!$V$119</c:f>
              <c:strCache>
                <c:ptCount val="1"/>
                <c:pt idx="0">
                  <c:v>ETT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Gràfics!$M$120:$M$123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Gràfics!$V$120:$V$123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2.3809523809523808E-2</c:v>
                </c:pt>
                <c:pt idx="3">
                  <c:v>2.8571428571428571E-2</c:v>
                </c:pt>
              </c:numCache>
            </c:numRef>
          </c:val>
        </c:ser>
        <c:ser>
          <c:idx val="9"/>
          <c:order val="9"/>
          <c:tx>
            <c:strRef>
              <c:f>Gràfics!$W$119</c:f>
              <c:strCache>
                <c:ptCount val="1"/>
                <c:pt idx="0">
                  <c:v>Empreses de selecció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Gràfics!$M$120:$M$123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Gràfics!$W$120:$W$123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1.1904761904761904E-2</c:v>
                </c:pt>
                <c:pt idx="3">
                  <c:v>0</c:v>
                </c:pt>
              </c:numCache>
            </c:numRef>
          </c:val>
        </c:ser>
        <c:ser>
          <c:idx val="10"/>
          <c:order val="10"/>
          <c:tx>
            <c:strRef>
              <c:f>Gràfics!$X$119</c:f>
              <c:strCache>
                <c:ptCount val="1"/>
                <c:pt idx="0">
                  <c:v>Internet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Gràfics!$M$120:$M$123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Gràfics!$X$120:$X$123</c:f>
              <c:numCache>
                <c:formatCode>###0.0%</c:formatCode>
                <c:ptCount val="4"/>
                <c:pt idx="0">
                  <c:v>0.33333333333333337</c:v>
                </c:pt>
                <c:pt idx="1">
                  <c:v>0.16666666666666669</c:v>
                </c:pt>
                <c:pt idx="2">
                  <c:v>0.15476190476190477</c:v>
                </c:pt>
                <c:pt idx="3">
                  <c:v>0.2</c:v>
                </c:pt>
              </c:numCache>
            </c:numRef>
          </c:val>
        </c:ser>
        <c:ser>
          <c:idx val="11"/>
          <c:order val="11"/>
          <c:tx>
            <c:strRef>
              <c:f>Gràfics!$Y$119</c:f>
              <c:strCache>
                <c:ptCount val="1"/>
                <c:pt idx="0">
                  <c:v>Altres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Gràfics!$M$120:$M$123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Gràfics!$Y$120:$Y$123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0.10714285714285714</c:v>
                </c:pt>
                <c:pt idx="3">
                  <c:v>2.8571428571428571E-2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256768"/>
        <c:axId val="142262656"/>
        <c:axId val="0"/>
      </c:bar3DChart>
      <c:catAx>
        <c:axId val="1422567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ca-ES"/>
          </a:p>
        </c:txPr>
        <c:crossAx val="142262656"/>
        <c:crosses val="autoZero"/>
        <c:auto val="1"/>
        <c:lblAlgn val="ctr"/>
        <c:lblOffset val="100"/>
        <c:noMultiLvlLbl val="0"/>
      </c:catAx>
      <c:valAx>
        <c:axId val="14226265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2256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1565599999999998"/>
          <c:y val="3.0259709316178222E-2"/>
          <c:w val="0.882988"/>
          <c:h val="0.32477483917083633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48166666666667"/>
          <c:y val="3.2111666666666663E-2"/>
          <c:w val="0.85360588888888889"/>
          <c:h val="0.8293994444444444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Gràfics!$N$143</c:f>
              <c:strCache>
                <c:ptCount val="1"/>
                <c:pt idx="0">
                  <c:v>Fa més de 3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Gràfics!$M$144:$M$147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Gràfics!$N$144:$N$147</c:f>
              <c:numCache>
                <c:formatCode>###0.0%</c:formatCode>
                <c:ptCount val="4"/>
                <c:pt idx="0">
                  <c:v>0.66700000000000004</c:v>
                </c:pt>
                <c:pt idx="1">
                  <c:v>0.66700000000000004</c:v>
                </c:pt>
                <c:pt idx="2">
                  <c:v>0.30952380952380953</c:v>
                </c:pt>
                <c:pt idx="3">
                  <c:v>0.51400000000000001</c:v>
                </c:pt>
              </c:numCache>
            </c:numRef>
          </c:val>
        </c:ser>
        <c:ser>
          <c:idx val="1"/>
          <c:order val="1"/>
          <c:tx>
            <c:strRef>
              <c:f>Gràfics!$O$143</c:f>
              <c:strCache>
                <c:ptCount val="1"/>
                <c:pt idx="0">
                  <c:v>Fa 3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Gràfics!$M$144:$M$147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Gràfics!$O$144:$O$147</c:f>
              <c:numCache>
                <c:formatCode>###0.0%</c:formatCode>
                <c:ptCount val="4"/>
                <c:pt idx="0">
                  <c:v>0</c:v>
                </c:pt>
                <c:pt idx="1">
                  <c:v>8.3333333333333343E-2</c:v>
                </c:pt>
                <c:pt idx="2">
                  <c:v>0.20238095238095238</c:v>
                </c:pt>
                <c:pt idx="3">
                  <c:v>0.11428571428571428</c:v>
                </c:pt>
              </c:numCache>
            </c:numRef>
          </c:val>
        </c:ser>
        <c:ser>
          <c:idx val="2"/>
          <c:order val="2"/>
          <c:tx>
            <c:strRef>
              <c:f>Gràfics!$P$143</c:f>
              <c:strCache>
                <c:ptCount val="1"/>
                <c:pt idx="0">
                  <c:v>Fa 2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Gràfics!$M$144:$M$147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Gràfics!$P$144:$P$147</c:f>
              <c:numCache>
                <c:formatCode>###0.0%</c:formatCode>
                <c:ptCount val="4"/>
                <c:pt idx="0">
                  <c:v>0.33333333333333337</c:v>
                </c:pt>
                <c:pt idx="1">
                  <c:v>8.3333333333333343E-2</c:v>
                </c:pt>
                <c:pt idx="2">
                  <c:v>0.11904761904761905</c:v>
                </c:pt>
                <c:pt idx="3">
                  <c:v>0.2</c:v>
                </c:pt>
              </c:numCache>
            </c:numRef>
          </c:val>
        </c:ser>
        <c:ser>
          <c:idx val="3"/>
          <c:order val="3"/>
          <c:tx>
            <c:strRef>
              <c:f>Gràfics!$Q$143</c:f>
              <c:strCache>
                <c:ptCount val="1"/>
                <c:pt idx="0">
                  <c:v>Fa 1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Gràfics!$M$144:$M$147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Gràfics!$Q$144:$Q$147</c:f>
              <c:numCache>
                <c:formatCode>###0.0%</c:formatCode>
                <c:ptCount val="4"/>
                <c:pt idx="0">
                  <c:v>0</c:v>
                </c:pt>
                <c:pt idx="1">
                  <c:v>0.16666666666666669</c:v>
                </c:pt>
                <c:pt idx="2">
                  <c:v>0.17857142857142858</c:v>
                </c:pt>
                <c:pt idx="3">
                  <c:v>0.14285714285714288</c:v>
                </c:pt>
              </c:numCache>
            </c:numRef>
          </c:val>
        </c:ser>
        <c:ser>
          <c:idx val="4"/>
          <c:order val="4"/>
          <c:tx>
            <c:strRef>
              <c:f>Gràfics!$R$143</c:f>
              <c:strCache>
                <c:ptCount val="1"/>
                <c:pt idx="0">
                  <c:v>Any actual</c:v>
                </c:pt>
              </c:strCache>
            </c:strRef>
          </c:tx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Gràfics!$M$144:$M$147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Gràfics!$R$144:$R$147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2.3809523809523808E-2</c:v>
                </c:pt>
                <c:pt idx="3">
                  <c:v>2.8571428571428571E-2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3677312"/>
        <c:axId val="143678848"/>
        <c:axId val="0"/>
      </c:bar3DChart>
      <c:catAx>
        <c:axId val="143677312"/>
        <c:scaling>
          <c:orientation val="minMax"/>
        </c:scaling>
        <c:delete val="0"/>
        <c:axPos val="b"/>
        <c:majorTickMark val="out"/>
        <c:minorTickMark val="none"/>
        <c:tickLblPos val="nextTo"/>
        <c:crossAx val="143678848"/>
        <c:crosses val="autoZero"/>
        <c:auto val="1"/>
        <c:lblAlgn val="ctr"/>
        <c:lblOffset val="100"/>
        <c:noMultiLvlLbl val="0"/>
      </c:catAx>
      <c:valAx>
        <c:axId val="143678848"/>
        <c:scaling>
          <c:orientation val="minMax"/>
          <c:max val="1"/>
          <c:min val="0"/>
        </c:scaling>
        <c:delete val="0"/>
        <c:axPos val="l"/>
        <c:numFmt formatCode="###0.0%" sourceLinked="1"/>
        <c:majorTickMark val="out"/>
        <c:minorTickMark val="none"/>
        <c:tickLblPos val="nextTo"/>
        <c:crossAx val="1436773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Gràfics!$R$183</c:f>
              <c:strCache>
                <c:ptCount val="1"/>
                <c:pt idx="0">
                  <c:v>ENGINYERIA DE MATERIALS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Gràfics!$S$181:$X$182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Gràfics!$S$183:$X$183</c:f>
              <c:numCache>
                <c:formatCode>###0.0%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0.5714285714285714</c:v>
                </c:pt>
                <c:pt idx="3">
                  <c:v>0.14285714285714285</c:v>
                </c:pt>
                <c:pt idx="4">
                  <c:v>0.14285714285714285</c:v>
                </c:pt>
                <c:pt idx="5">
                  <c:v>0.14285714285714285</c:v>
                </c:pt>
              </c:numCache>
            </c:numRef>
          </c:val>
        </c:ser>
        <c:ser>
          <c:idx val="1"/>
          <c:order val="1"/>
          <c:tx>
            <c:strRef>
              <c:f>Gràfics!$R$184</c:f>
              <c:strCache>
                <c:ptCount val="1"/>
                <c:pt idx="0">
                  <c:v>ENGINYERIA EN ORGANITZACIÓ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Gràfics!$S$181:$X$182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Gràfics!$S$184:$X$184</c:f>
              <c:numCache>
                <c:formatCode>###0.0%</c:formatCode>
                <c:ptCount val="6"/>
                <c:pt idx="0">
                  <c:v>8.3333333333333329E-2</c:v>
                </c:pt>
                <c:pt idx="1">
                  <c:v>0</c:v>
                </c:pt>
                <c:pt idx="2">
                  <c:v>0.75</c:v>
                </c:pt>
                <c:pt idx="3">
                  <c:v>8.3333333333333329E-2</c:v>
                </c:pt>
                <c:pt idx="4">
                  <c:v>8.3333333333333329E-2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Gràfics!$R$185</c:f>
              <c:strCache>
                <c:ptCount val="1"/>
                <c:pt idx="0">
                  <c:v>ENGINYERIA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Gràfics!$S$181:$X$182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Gràfics!$S$185:$X$185</c:f>
              <c:numCache>
                <c:formatCode>###0.0%</c:formatCode>
                <c:ptCount val="6"/>
                <c:pt idx="0">
                  <c:v>0.45238095238095238</c:v>
                </c:pt>
                <c:pt idx="1">
                  <c:v>1.1904761904761904E-2</c:v>
                </c:pt>
                <c:pt idx="2">
                  <c:v>0.39285714285714285</c:v>
                </c:pt>
                <c:pt idx="3">
                  <c:v>8.3333333333333329E-2</c:v>
                </c:pt>
                <c:pt idx="4">
                  <c:v>3.5714285714285712E-2</c:v>
                </c:pt>
                <c:pt idx="5">
                  <c:v>2.3809523809523808E-2</c:v>
                </c:pt>
              </c:numCache>
            </c:numRef>
          </c:val>
        </c:ser>
        <c:ser>
          <c:idx val="3"/>
          <c:order val="3"/>
          <c:tx>
            <c:strRef>
              <c:f>Gràfics!$R$186</c:f>
              <c:strCache>
                <c:ptCount val="1"/>
                <c:pt idx="0">
                  <c:v>ENGINYERIA QUÍMICA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Gràfics!$S$181:$X$182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Gràfics!$S$186:$X$186</c:f>
              <c:numCache>
                <c:formatCode>###0.0%</c:formatCode>
                <c:ptCount val="6"/>
                <c:pt idx="0">
                  <c:v>0.4</c:v>
                </c:pt>
                <c:pt idx="1">
                  <c:v>2.8571428571428571E-2</c:v>
                </c:pt>
                <c:pt idx="2">
                  <c:v>0.51428571428571423</c:v>
                </c:pt>
                <c:pt idx="3">
                  <c:v>2.8571428571428571E-2</c:v>
                </c:pt>
                <c:pt idx="4">
                  <c:v>2.8571428571428571E-2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3736192"/>
        <c:axId val="143766656"/>
        <c:axId val="0"/>
      </c:bar3DChart>
      <c:catAx>
        <c:axId val="143736192"/>
        <c:scaling>
          <c:orientation val="minMax"/>
        </c:scaling>
        <c:delete val="0"/>
        <c:axPos val="b"/>
        <c:majorTickMark val="out"/>
        <c:minorTickMark val="none"/>
        <c:tickLblPos val="nextTo"/>
        <c:crossAx val="143766656"/>
        <c:crosses val="autoZero"/>
        <c:auto val="1"/>
        <c:lblAlgn val="ctr"/>
        <c:lblOffset val="100"/>
        <c:noMultiLvlLbl val="0"/>
      </c:catAx>
      <c:valAx>
        <c:axId val="14376665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373619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Gràfics!$M$194</c:f>
              <c:strCache>
                <c:ptCount val="1"/>
                <c:pt idx="0">
                  <c:v>Fix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Gràfics!$L$195:$L$198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Gràfics!$M$195:$M$198</c:f>
              <c:numCache>
                <c:formatCode>###0.0%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0.70238095238095244</c:v>
                </c:pt>
                <c:pt idx="3">
                  <c:v>0.62857142857142856</c:v>
                </c:pt>
              </c:numCache>
            </c:numRef>
          </c:val>
        </c:ser>
        <c:ser>
          <c:idx val="1"/>
          <c:order val="1"/>
          <c:tx>
            <c:strRef>
              <c:f>Gràfics!$N$194</c:f>
              <c:strCache>
                <c:ptCount val="1"/>
                <c:pt idx="0">
                  <c:v>Autònom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Gràfics!$L$195:$L$198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Gràfics!$N$195:$N$198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8.3333333333333343E-2</c:v>
                </c:pt>
                <c:pt idx="3">
                  <c:v>5.7142857142857141E-2</c:v>
                </c:pt>
              </c:numCache>
            </c:numRef>
          </c:val>
        </c:ser>
        <c:ser>
          <c:idx val="2"/>
          <c:order val="2"/>
          <c:tx>
            <c:strRef>
              <c:f>Gràfics!$O$194</c:f>
              <c:strCache>
                <c:ptCount val="1"/>
                <c:pt idx="0">
                  <c:v>Temporal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Gràfics!$L$195:$L$198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Gràfics!$O$195:$O$198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0.20238095238095238</c:v>
                </c:pt>
                <c:pt idx="3">
                  <c:v>0.22857142857142856</c:v>
                </c:pt>
              </c:numCache>
            </c:numRef>
          </c:val>
        </c:ser>
        <c:ser>
          <c:idx val="3"/>
          <c:order val="3"/>
          <c:tx>
            <c:strRef>
              <c:f>Gràfics!$P$194</c:f>
              <c:strCache>
                <c:ptCount val="1"/>
                <c:pt idx="0">
                  <c:v>Becaris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Gràfics!$L$195:$L$198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Gràfics!$P$195:$P$198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1.1904761904761904E-2</c:v>
                </c:pt>
                <c:pt idx="3">
                  <c:v>8.5714285714285715E-2</c:v>
                </c:pt>
              </c:numCache>
            </c:numRef>
          </c:val>
        </c:ser>
        <c:ser>
          <c:idx val="4"/>
          <c:order val="4"/>
          <c:tx>
            <c:strRef>
              <c:f>Gràfics!$Q$194</c:f>
              <c:strCache>
                <c:ptCount val="1"/>
                <c:pt idx="0">
                  <c:v>No contracte</c:v>
                </c:pt>
              </c:strCache>
            </c:strRef>
          </c:tx>
          <c:invertIfNegative val="0"/>
          <c:cat>
            <c:strRef>
              <c:f>Gràfics!$L$195:$L$198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Gràfics!$Q$195:$Q$198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812096"/>
        <c:axId val="143813632"/>
      </c:barChart>
      <c:catAx>
        <c:axId val="143812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43813632"/>
        <c:crosses val="autoZero"/>
        <c:auto val="1"/>
        <c:lblAlgn val="ctr"/>
        <c:lblOffset val="100"/>
        <c:noMultiLvlLbl val="0"/>
      </c:catAx>
      <c:valAx>
        <c:axId val="14381363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438120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Gràfics!$N$216</c:f>
              <c:strCache>
                <c:ptCount val="1"/>
                <c:pt idx="0">
                  <c:v>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Gràfics!$M$217:$M$220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Gràfics!$N$217:$N$220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1.2048192771084338E-2</c:v>
                </c:pt>
                <c:pt idx="3">
                  <c:v>6.25E-2</c:v>
                </c:pt>
              </c:numCache>
            </c:numRef>
          </c:val>
        </c:ser>
        <c:ser>
          <c:idx val="1"/>
          <c:order val="1"/>
          <c:tx>
            <c:strRef>
              <c:f>Gràfics!$O$216</c:f>
              <c:strCache>
                <c:ptCount val="1"/>
                <c:pt idx="0">
                  <c:v>Sí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Gràfics!$M$217:$M$220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Gràfics!$O$217:$O$220</c:f>
              <c:numCache>
                <c:formatCode>###0.0%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0.98795180722891573</c:v>
                </c:pt>
                <c:pt idx="3">
                  <c:v>0.9375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856000"/>
        <c:axId val="143857536"/>
      </c:barChart>
      <c:catAx>
        <c:axId val="143856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43857536"/>
        <c:crosses val="autoZero"/>
        <c:auto val="1"/>
        <c:lblAlgn val="ctr"/>
        <c:lblOffset val="100"/>
        <c:noMultiLvlLbl val="0"/>
      </c:catAx>
      <c:valAx>
        <c:axId val="14385753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438560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Gràfics!$N$240</c:f>
              <c:strCache>
                <c:ptCount val="1"/>
                <c:pt idx="0">
                  <c:v>Menys de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Gràfics!$M$241:$M$242</c:f>
              <c:strCache>
                <c:ptCount val="2"/>
                <c:pt idx="0">
                  <c:v>ENGINYERIA INDUSTRIAL</c:v>
                </c:pt>
                <c:pt idx="1">
                  <c:v>ENGINYERIA QUÍMICA</c:v>
                </c:pt>
              </c:strCache>
            </c:strRef>
          </c:cat>
          <c:val>
            <c:numRef>
              <c:f>Gràfics!$N$241:$N$242</c:f>
              <c:numCache>
                <c:formatCode>###0.0%</c:formatCode>
                <c:ptCount val="2"/>
                <c:pt idx="0">
                  <c:v>0.17647058823529413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Gràfics!$O$240</c:f>
              <c:strCache>
                <c:ptCount val="1"/>
                <c:pt idx="0">
                  <c:v>Entre sis mesos i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Gràfics!$M$241:$M$242</c:f>
              <c:strCache>
                <c:ptCount val="2"/>
                <c:pt idx="0">
                  <c:v>ENGINYERIA INDUSTRIAL</c:v>
                </c:pt>
                <c:pt idx="1">
                  <c:v>ENGINYERIA QUÍMICA</c:v>
                </c:pt>
              </c:strCache>
            </c:strRef>
          </c:cat>
          <c:val>
            <c:numRef>
              <c:f>Gràfics!$O$241:$O$242</c:f>
              <c:numCache>
                <c:formatCode>###0.0%</c:formatCode>
                <c:ptCount val="2"/>
                <c:pt idx="0">
                  <c:v>0.23529411764705885</c:v>
                </c:pt>
                <c:pt idx="1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Gràfics!$P$240</c:f>
              <c:strCache>
                <c:ptCount val="1"/>
                <c:pt idx="0">
                  <c:v>Més d'un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Gràfics!$M$241:$M$242</c:f>
              <c:strCache>
                <c:ptCount val="2"/>
                <c:pt idx="0">
                  <c:v>ENGINYERIA INDUSTRIAL</c:v>
                </c:pt>
                <c:pt idx="1">
                  <c:v>ENGINYERIA QUÍMICA</c:v>
                </c:pt>
              </c:strCache>
            </c:strRef>
          </c:cat>
          <c:val>
            <c:numRef>
              <c:f>Gràfics!$P$241:$P$242</c:f>
              <c:numCache>
                <c:formatCode>###0.0%</c:formatCode>
                <c:ptCount val="2"/>
                <c:pt idx="0">
                  <c:v>0.58823529411764708</c:v>
                </c:pt>
                <c:pt idx="1">
                  <c:v>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3909632"/>
        <c:axId val="143911168"/>
        <c:axId val="0"/>
      </c:bar3DChart>
      <c:catAx>
        <c:axId val="143909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43911168"/>
        <c:crosses val="autoZero"/>
        <c:auto val="1"/>
        <c:lblAlgn val="ctr"/>
        <c:lblOffset val="100"/>
        <c:noMultiLvlLbl val="0"/>
      </c:catAx>
      <c:valAx>
        <c:axId val="143911168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4390963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Gràfics!$N$262</c:f>
              <c:strCache>
                <c:ptCount val="1"/>
                <c:pt idx="0">
                  <c:v>Públic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Gràfics!$M$263:$M$266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Gràfics!$N$263:$N$266</c:f>
              <c:numCache>
                <c:formatCode>###0.0%</c:formatCode>
                <c:ptCount val="4"/>
                <c:pt idx="0">
                  <c:v>0.16666666666666669</c:v>
                </c:pt>
                <c:pt idx="1">
                  <c:v>0</c:v>
                </c:pt>
                <c:pt idx="2">
                  <c:v>8.4337349397590355E-2</c:v>
                </c:pt>
                <c:pt idx="3">
                  <c:v>8.5714285714285715E-2</c:v>
                </c:pt>
              </c:numCache>
            </c:numRef>
          </c:val>
        </c:ser>
        <c:ser>
          <c:idx val="1"/>
          <c:order val="1"/>
          <c:tx>
            <c:strRef>
              <c:f>Gràfics!$O$262</c:f>
              <c:strCache>
                <c:ptCount val="1"/>
                <c:pt idx="0">
                  <c:v>Privat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Gràfics!$M$263:$M$266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Gràfics!$O$263:$O$266</c:f>
              <c:numCache>
                <c:formatCode>###0.0%</c:formatCode>
                <c:ptCount val="4"/>
                <c:pt idx="0">
                  <c:v>0.83333333333333326</c:v>
                </c:pt>
                <c:pt idx="1">
                  <c:v>1</c:v>
                </c:pt>
                <c:pt idx="2">
                  <c:v>0.9156626506024097</c:v>
                </c:pt>
                <c:pt idx="3">
                  <c:v>0.91428571428571426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3487360"/>
        <c:axId val="143488896"/>
        <c:axId val="0"/>
      </c:bar3DChart>
      <c:catAx>
        <c:axId val="143487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43488896"/>
        <c:crosses val="autoZero"/>
        <c:auto val="1"/>
        <c:lblAlgn val="ctr"/>
        <c:lblOffset val="100"/>
        <c:noMultiLvlLbl val="0"/>
      </c:catAx>
      <c:valAx>
        <c:axId val="143488896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434873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u="sng"/>
              <a:t>Requisits per a la feina: Titulació específica i funcions pròpies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2"/>
          <c:order val="0"/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</c:spPr>
          </c:dPt>
          <c:dLbls>
            <c:dLbl>
              <c:idx val="0"/>
              <c:delete val="1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Resum!$AA$37:$AA$40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Resum!$AB$37:$AB$40</c:f>
              <c:numCache>
                <c:formatCode>###0.0%</c:formatCode>
                <c:ptCount val="4"/>
                <c:pt idx="0">
                  <c:v>0</c:v>
                </c:pt>
                <c:pt idx="1">
                  <c:v>8.3000000000000004E-2</c:v>
                </c:pt>
                <c:pt idx="2">
                  <c:v>0.45200000000000001</c:v>
                </c:pt>
                <c:pt idx="3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543040"/>
        <c:axId val="135544832"/>
      </c:barChart>
      <c:catAx>
        <c:axId val="1355430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35544832"/>
        <c:crosses val="autoZero"/>
        <c:auto val="1"/>
        <c:lblAlgn val="ctr"/>
        <c:lblOffset val="100"/>
        <c:noMultiLvlLbl val="0"/>
      </c:catAx>
      <c:valAx>
        <c:axId val="135544832"/>
        <c:scaling>
          <c:orientation val="minMax"/>
          <c:max val="1"/>
          <c:min val="0"/>
        </c:scaling>
        <c:delete val="0"/>
        <c:axPos val="l"/>
        <c:numFmt formatCode="###0.0%" sourceLinked="1"/>
        <c:majorTickMark val="none"/>
        <c:minorTickMark val="none"/>
        <c:tickLblPos val="none"/>
        <c:crossAx val="135543040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9658355906904748"/>
          <c:y val="0.60796900208944959"/>
          <c:w val="1.0374629148469606E-2"/>
          <c:h val="1.2305006744425914E-2"/>
        </c:manualLayout>
      </c:layout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Gràfics!$N$284</c:f>
              <c:strCache>
                <c:ptCount val="1"/>
                <c:pt idx="0">
                  <c:v>Barcelona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Gràfics!$M$285:$M$288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Gràfics!$N$285:$N$288</c:f>
              <c:numCache>
                <c:formatCode>###0.0%</c:formatCode>
                <c:ptCount val="4"/>
                <c:pt idx="0">
                  <c:v>0.83333333333333326</c:v>
                </c:pt>
                <c:pt idx="1">
                  <c:v>0.66666666666666674</c:v>
                </c:pt>
                <c:pt idx="2">
                  <c:v>0.77380952380952384</c:v>
                </c:pt>
                <c:pt idx="3">
                  <c:v>0.8571428571428571</c:v>
                </c:pt>
              </c:numCache>
            </c:numRef>
          </c:val>
        </c:ser>
        <c:ser>
          <c:idx val="1"/>
          <c:order val="1"/>
          <c:tx>
            <c:strRef>
              <c:f>Gràfics!$O$284</c:f>
              <c:strCache>
                <c:ptCount val="1"/>
                <c:pt idx="0">
                  <c:v>Tarragona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Gràfics!$M$285:$M$288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Gràfics!$O$285:$O$288</c:f>
              <c:numCache>
                <c:formatCode>###0.0%</c:formatCode>
                <c:ptCount val="4"/>
                <c:pt idx="0">
                  <c:v>0</c:v>
                </c:pt>
                <c:pt idx="1">
                  <c:v>8.3333333333333343E-2</c:v>
                </c:pt>
                <c:pt idx="2">
                  <c:v>7.1428571428571438E-2</c:v>
                </c:pt>
                <c:pt idx="3">
                  <c:v>5.7142857142857141E-2</c:v>
                </c:pt>
              </c:numCache>
            </c:numRef>
          </c:val>
        </c:ser>
        <c:ser>
          <c:idx val="2"/>
          <c:order val="2"/>
          <c:tx>
            <c:strRef>
              <c:f>Gràfics!$P$284</c:f>
              <c:strCache>
                <c:ptCount val="1"/>
                <c:pt idx="0">
                  <c:v>Girona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Gràfics!$M$285:$M$288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Gràfics!$P$285:$P$288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5.9523809523809527E-2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Gràfics!$Q$284</c:f>
              <c:strCache>
                <c:ptCount val="1"/>
                <c:pt idx="0">
                  <c:v>Lleida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Gràfics!$M$285:$M$288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Gràfics!$Q$285:$Q$288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2.8571428571428571E-2</c:v>
                </c:pt>
              </c:numCache>
            </c:numRef>
          </c:val>
        </c:ser>
        <c:ser>
          <c:idx val="4"/>
          <c:order val="4"/>
          <c:tx>
            <c:strRef>
              <c:f>Gràfics!$R$284</c:f>
              <c:strCache>
                <c:ptCount val="1"/>
                <c:pt idx="0">
                  <c:v>Resta de comunitats autònomes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Gràfics!$M$285:$M$288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Gràfics!$R$285:$R$288</c:f>
              <c:numCache>
                <c:formatCode>###0.0%</c:formatCode>
                <c:ptCount val="4"/>
                <c:pt idx="0">
                  <c:v>0.16666666666666669</c:v>
                </c:pt>
                <c:pt idx="1">
                  <c:v>8.3333333333333343E-2</c:v>
                </c:pt>
                <c:pt idx="2">
                  <c:v>8.3333333333333343E-2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Gràfics!$S$284</c:f>
              <c:strCache>
                <c:ptCount val="1"/>
                <c:pt idx="0">
                  <c:v>Europa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Gràfics!$M$285:$M$288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Gràfics!$S$285:$S$288</c:f>
              <c:numCache>
                <c:formatCode>###0.0%</c:formatCode>
                <c:ptCount val="4"/>
                <c:pt idx="0">
                  <c:v>0</c:v>
                </c:pt>
                <c:pt idx="1">
                  <c:v>8.3333333333333343E-2</c:v>
                </c:pt>
                <c:pt idx="2">
                  <c:v>1.1904761904761904E-2</c:v>
                </c:pt>
                <c:pt idx="3">
                  <c:v>5.7142857142857141E-2</c:v>
                </c:pt>
              </c:numCache>
            </c:numRef>
          </c:val>
        </c:ser>
        <c:ser>
          <c:idx val="6"/>
          <c:order val="6"/>
          <c:tx>
            <c:strRef>
              <c:f>Gràfics!$T$284</c:f>
              <c:strCache>
                <c:ptCount val="1"/>
                <c:pt idx="0">
                  <c:v>Resta del món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Gràfics!$M$285:$M$288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Gràfics!$T$285:$T$288</c:f>
              <c:numCache>
                <c:formatCode>###0.0%</c:formatCode>
                <c:ptCount val="4"/>
                <c:pt idx="0">
                  <c:v>0</c:v>
                </c:pt>
                <c:pt idx="1">
                  <c:v>8.3333333333333343E-2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566336"/>
        <c:axId val="143567872"/>
      </c:barChart>
      <c:catAx>
        <c:axId val="143566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43567872"/>
        <c:crosses val="autoZero"/>
        <c:auto val="1"/>
        <c:lblAlgn val="ctr"/>
        <c:lblOffset val="100"/>
        <c:noMultiLvlLbl val="0"/>
      </c:catAx>
      <c:valAx>
        <c:axId val="14356787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435663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Gràfics!$O$307</c:f>
              <c:strCache>
                <c:ptCount val="1"/>
                <c:pt idx="0">
                  <c:v>Menys de 9.000 €</c:v>
                </c:pt>
              </c:strCache>
            </c:strRef>
          </c:tx>
          <c:invertIfNegative val="0"/>
          <c:cat>
            <c:strRef>
              <c:f>Gràfics!$N$308:$N$311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Gràfics!$O$308:$O$311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Gràfics!$P$307</c:f>
              <c:strCache>
                <c:ptCount val="1"/>
                <c:pt idx="0">
                  <c:v>Entre 9.000 i 12.000 €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Gràfics!$N$308:$N$311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Gràfics!$P$308:$P$311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1.2658227848101267E-2</c:v>
                </c:pt>
                <c:pt idx="3">
                  <c:v>5.7142857142857141E-2</c:v>
                </c:pt>
              </c:numCache>
            </c:numRef>
          </c:val>
        </c:ser>
        <c:ser>
          <c:idx val="2"/>
          <c:order val="2"/>
          <c:tx>
            <c:strRef>
              <c:f>Gràfics!$Q$307</c:f>
              <c:strCache>
                <c:ptCount val="1"/>
                <c:pt idx="0">
                  <c:v>Entre 12.001 i 15.000 €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Gràfics!$N$308:$N$311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Gràfics!$Q$308:$Q$311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5.0632911392405069E-2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Gràfics!$R$307</c:f>
              <c:strCache>
                <c:ptCount val="1"/>
                <c:pt idx="0">
                  <c:v>Entre 15.001 i 18.000 €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Gràfics!$N$308:$N$311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Gràfics!$R$308:$R$311</c:f>
              <c:numCache>
                <c:formatCode>###0.0%</c:formatCode>
                <c:ptCount val="4"/>
                <c:pt idx="0">
                  <c:v>0.16666666666666669</c:v>
                </c:pt>
                <c:pt idx="1">
                  <c:v>0</c:v>
                </c:pt>
                <c:pt idx="2">
                  <c:v>6.3291139240506333E-2</c:v>
                </c:pt>
                <c:pt idx="3">
                  <c:v>5.7142857142857141E-2</c:v>
                </c:pt>
              </c:numCache>
            </c:numRef>
          </c:val>
        </c:ser>
        <c:ser>
          <c:idx val="4"/>
          <c:order val="4"/>
          <c:tx>
            <c:strRef>
              <c:f>Gràfics!$S$307</c:f>
              <c:strCache>
                <c:ptCount val="1"/>
                <c:pt idx="0">
                  <c:v>Entre 18.001 i 24.000 €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Gràfics!$N$308:$N$311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Gràfics!$S$308:$S$311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0.13924050632911392</c:v>
                </c:pt>
                <c:pt idx="3">
                  <c:v>0.22857142857142856</c:v>
                </c:pt>
              </c:numCache>
            </c:numRef>
          </c:val>
        </c:ser>
        <c:ser>
          <c:idx val="5"/>
          <c:order val="5"/>
          <c:tx>
            <c:strRef>
              <c:f>Gràfics!$T$307</c:f>
              <c:strCache>
                <c:ptCount val="1"/>
                <c:pt idx="0">
                  <c:v>Entre 24.001 i 30.000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Gràfics!$N$308:$N$311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Gràfics!$T$308:$T$311</c:f>
              <c:numCache>
                <c:formatCode>###0.0%</c:formatCode>
                <c:ptCount val="4"/>
                <c:pt idx="0">
                  <c:v>0.66666666666666674</c:v>
                </c:pt>
                <c:pt idx="1">
                  <c:v>0.2</c:v>
                </c:pt>
                <c:pt idx="2">
                  <c:v>0.44303797468354433</c:v>
                </c:pt>
                <c:pt idx="3">
                  <c:v>0.34285714285714286</c:v>
                </c:pt>
              </c:numCache>
            </c:numRef>
          </c:val>
        </c:ser>
        <c:ser>
          <c:idx val="6"/>
          <c:order val="6"/>
          <c:tx>
            <c:strRef>
              <c:f>Gràfics!$U$307</c:f>
              <c:strCache>
                <c:ptCount val="1"/>
                <c:pt idx="0">
                  <c:v>Entre 30.001 i 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Gràfics!$N$308:$N$311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Gràfics!$U$308:$U$311</c:f>
              <c:numCache>
                <c:formatCode>###0.0%</c:formatCode>
                <c:ptCount val="4"/>
                <c:pt idx="0">
                  <c:v>0.16666666666666669</c:v>
                </c:pt>
                <c:pt idx="1">
                  <c:v>0.3</c:v>
                </c:pt>
                <c:pt idx="2">
                  <c:v>0.21518987341772153</c:v>
                </c:pt>
                <c:pt idx="3">
                  <c:v>0.22857142857142856</c:v>
                </c:pt>
              </c:numCache>
            </c:numRef>
          </c:val>
        </c:ser>
        <c:ser>
          <c:idx val="7"/>
          <c:order val="7"/>
          <c:tx>
            <c:strRef>
              <c:f>Gràfics!$V$307</c:f>
              <c:strCache>
                <c:ptCount val="1"/>
                <c:pt idx="0">
                  <c:v>Més de 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Gràfics!$N$308:$N$311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Gràfics!$V$308:$V$311</c:f>
              <c:numCache>
                <c:formatCode>###0.0%</c:formatCode>
                <c:ptCount val="4"/>
                <c:pt idx="0">
                  <c:v>0</c:v>
                </c:pt>
                <c:pt idx="1">
                  <c:v>0.5</c:v>
                </c:pt>
                <c:pt idx="2">
                  <c:v>7.5949367088607597E-2</c:v>
                </c:pt>
                <c:pt idx="3">
                  <c:v>8.5714285714285715E-2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645696"/>
        <c:axId val="155132672"/>
      </c:barChart>
      <c:catAx>
        <c:axId val="143645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55132672"/>
        <c:crosses val="autoZero"/>
        <c:auto val="1"/>
        <c:lblAlgn val="ctr"/>
        <c:lblOffset val="100"/>
        <c:noMultiLvlLbl val="0"/>
      </c:catAx>
      <c:valAx>
        <c:axId val="15513267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436456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Gràfics!$N$332</c:f>
              <c:strCache>
                <c:ptCount val="1"/>
                <c:pt idx="0">
                  <c:v>Menys de 10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Gràfics!$M$333:$M$336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Gràfics!$N$333:$N$336</c:f>
              <c:numCache>
                <c:formatCode>###0.0%</c:formatCode>
                <c:ptCount val="4"/>
                <c:pt idx="0">
                  <c:v>0.16666666666666669</c:v>
                </c:pt>
                <c:pt idx="1">
                  <c:v>8.3333333333333343E-2</c:v>
                </c:pt>
                <c:pt idx="2">
                  <c:v>0.12048192771084337</c:v>
                </c:pt>
                <c:pt idx="3">
                  <c:v>6.25E-2</c:v>
                </c:pt>
              </c:numCache>
            </c:numRef>
          </c:val>
        </c:ser>
        <c:ser>
          <c:idx val="1"/>
          <c:order val="1"/>
          <c:tx>
            <c:strRef>
              <c:f>Gràfics!$O$332</c:f>
              <c:strCache>
                <c:ptCount val="1"/>
                <c:pt idx="0">
                  <c:v>Entre 11 i 50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Gràfics!$M$333:$M$336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Gràfics!$O$333:$O$336</c:f>
              <c:numCache>
                <c:formatCode>###0.0%</c:formatCode>
                <c:ptCount val="4"/>
                <c:pt idx="0">
                  <c:v>0.33333333333333337</c:v>
                </c:pt>
                <c:pt idx="1">
                  <c:v>0.16666666666666669</c:v>
                </c:pt>
                <c:pt idx="2">
                  <c:v>0.14457831325301204</c:v>
                </c:pt>
                <c:pt idx="3">
                  <c:v>3.125E-2</c:v>
                </c:pt>
              </c:numCache>
            </c:numRef>
          </c:val>
        </c:ser>
        <c:ser>
          <c:idx val="2"/>
          <c:order val="2"/>
          <c:tx>
            <c:strRef>
              <c:f>Gràfics!$P$332</c:f>
              <c:strCache>
                <c:ptCount val="1"/>
                <c:pt idx="0">
                  <c:v>Entre 51 i 100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Gràfics!$M$333:$M$336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Gràfics!$P$333:$P$336</c:f>
              <c:numCache>
                <c:formatCode>###0.0%</c:formatCode>
                <c:ptCount val="4"/>
                <c:pt idx="0">
                  <c:v>0.16666666666666669</c:v>
                </c:pt>
                <c:pt idx="1">
                  <c:v>0.16666666666666669</c:v>
                </c:pt>
                <c:pt idx="2">
                  <c:v>8.4337349397590355E-2</c:v>
                </c:pt>
                <c:pt idx="3">
                  <c:v>9.375E-2</c:v>
                </c:pt>
              </c:numCache>
            </c:numRef>
          </c:val>
        </c:ser>
        <c:ser>
          <c:idx val="3"/>
          <c:order val="3"/>
          <c:tx>
            <c:strRef>
              <c:f>Gràfics!$Q$332</c:f>
              <c:strCache>
                <c:ptCount val="1"/>
                <c:pt idx="0">
                  <c:v>Entre 101 i 250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Gràfics!$M$333:$M$336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Gràfics!$Q$333:$Q$336</c:f>
              <c:numCache>
                <c:formatCode>###0.0%</c:formatCode>
                <c:ptCount val="4"/>
                <c:pt idx="0">
                  <c:v>0.33333333333333337</c:v>
                </c:pt>
                <c:pt idx="1">
                  <c:v>8.3333333333333343E-2</c:v>
                </c:pt>
                <c:pt idx="2">
                  <c:v>0.13253012048192769</c:v>
                </c:pt>
                <c:pt idx="3">
                  <c:v>0.15625</c:v>
                </c:pt>
              </c:numCache>
            </c:numRef>
          </c:val>
        </c:ser>
        <c:ser>
          <c:idx val="4"/>
          <c:order val="4"/>
          <c:tx>
            <c:strRef>
              <c:f>Gràfics!$R$332</c:f>
              <c:strCache>
                <c:ptCount val="1"/>
                <c:pt idx="0">
                  <c:v>Entre 251 i 500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Gràfics!$M$333:$M$336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Gràfics!$R$333:$R$336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7.2289156626506021E-2</c:v>
                </c:pt>
                <c:pt idx="3">
                  <c:v>9.375E-2</c:v>
                </c:pt>
              </c:numCache>
            </c:numRef>
          </c:val>
        </c:ser>
        <c:ser>
          <c:idx val="5"/>
          <c:order val="5"/>
          <c:tx>
            <c:strRef>
              <c:f>Gràfics!$S$332</c:f>
              <c:strCache>
                <c:ptCount val="1"/>
                <c:pt idx="0">
                  <c:v>Més de 500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Gràfics!$M$333:$M$336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Gràfics!$S$333:$S$336</c:f>
              <c:numCache>
                <c:formatCode>###0.0%</c:formatCode>
                <c:ptCount val="4"/>
                <c:pt idx="0">
                  <c:v>0</c:v>
                </c:pt>
                <c:pt idx="1">
                  <c:v>0.5</c:v>
                </c:pt>
                <c:pt idx="2">
                  <c:v>0.44578313253012047</c:v>
                </c:pt>
                <c:pt idx="3">
                  <c:v>0.5625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179648"/>
        <c:axId val="155206016"/>
      </c:barChart>
      <c:catAx>
        <c:axId val="155179648"/>
        <c:scaling>
          <c:orientation val="minMax"/>
        </c:scaling>
        <c:delete val="0"/>
        <c:axPos val="b"/>
        <c:majorTickMark val="out"/>
        <c:minorTickMark val="none"/>
        <c:tickLblPos val="nextTo"/>
        <c:crossAx val="155206016"/>
        <c:crosses val="autoZero"/>
        <c:auto val="1"/>
        <c:lblAlgn val="ctr"/>
        <c:lblOffset val="100"/>
        <c:noMultiLvlLbl val="0"/>
      </c:catAx>
      <c:valAx>
        <c:axId val="15520601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551796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Gràfics!$N$356</c:f>
              <c:strCache>
                <c:ptCount val="1"/>
                <c:pt idx="0">
                  <c:v>Funcions de direcció: pròpia empresa, direcció, producció, financera, etc.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Gràfics!$M$357:$M$360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Gràfics!$N$357:$N$360</c:f>
              <c:numCache>
                <c:formatCode>###0.0%</c:formatCode>
                <c:ptCount val="4"/>
                <c:pt idx="0">
                  <c:v>0.33333333333333337</c:v>
                </c:pt>
                <c:pt idx="1">
                  <c:v>0.66666666666666674</c:v>
                </c:pt>
                <c:pt idx="2">
                  <c:v>0.54761904761904756</c:v>
                </c:pt>
                <c:pt idx="3">
                  <c:v>0.4</c:v>
                </c:pt>
              </c:numCache>
            </c:numRef>
          </c:val>
        </c:ser>
        <c:ser>
          <c:idx val="1"/>
          <c:order val="1"/>
          <c:tx>
            <c:strRef>
              <c:f>Gràfics!$O$356</c:f>
              <c:strCache>
                <c:ptCount val="1"/>
                <c:pt idx="0">
                  <c:v>Funcions de comerç i distribució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Gràfics!$M$357:$M$360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Gràfics!$O$357:$O$360</c:f>
              <c:numCache>
                <c:formatCode>###0.0%</c:formatCode>
                <c:ptCount val="4"/>
                <c:pt idx="0">
                  <c:v>0</c:v>
                </c:pt>
                <c:pt idx="1">
                  <c:v>0.33333333333333337</c:v>
                </c:pt>
                <c:pt idx="2">
                  <c:v>0.23809523809523811</c:v>
                </c:pt>
                <c:pt idx="3">
                  <c:v>0.2</c:v>
                </c:pt>
              </c:numCache>
            </c:numRef>
          </c:val>
        </c:ser>
        <c:ser>
          <c:idx val="2"/>
          <c:order val="2"/>
          <c:tx>
            <c:strRef>
              <c:f>Gràfics!$P$356</c:f>
              <c:strCache>
                <c:ptCount val="1"/>
                <c:pt idx="0">
                  <c:v>Funcions d’ensenyament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Gràfics!$M$357:$M$360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Gràfics!$P$357:$P$360</c:f>
              <c:numCache>
                <c:formatCode>###0.0%</c:formatCode>
                <c:ptCount val="4"/>
                <c:pt idx="0">
                  <c:v>0</c:v>
                </c:pt>
                <c:pt idx="1">
                  <c:v>8.3333333333333343E-2</c:v>
                </c:pt>
                <c:pt idx="2">
                  <c:v>7.1428571428571438E-2</c:v>
                </c:pt>
                <c:pt idx="3">
                  <c:v>8.5714285714285715E-2</c:v>
                </c:pt>
              </c:numCache>
            </c:numRef>
          </c:val>
        </c:ser>
        <c:ser>
          <c:idx val="3"/>
          <c:order val="3"/>
          <c:tx>
            <c:strRef>
              <c:f>Gràfics!$Q$356</c:f>
              <c:strCache>
                <c:ptCount val="1"/>
                <c:pt idx="0">
                  <c:v>Funcions d’R+D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Gràfics!$M$357:$M$360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Gràfics!$Q$357:$Q$360</c:f>
              <c:numCache>
                <c:formatCode>###0.0%</c:formatCode>
                <c:ptCount val="4"/>
                <c:pt idx="0">
                  <c:v>0.33333333333333337</c:v>
                </c:pt>
                <c:pt idx="1">
                  <c:v>0.25</c:v>
                </c:pt>
                <c:pt idx="2">
                  <c:v>0.27380952380952378</c:v>
                </c:pt>
                <c:pt idx="3">
                  <c:v>0.22857142857142856</c:v>
                </c:pt>
              </c:numCache>
            </c:numRef>
          </c:val>
        </c:ser>
        <c:ser>
          <c:idx val="4"/>
          <c:order val="4"/>
          <c:tx>
            <c:strRef>
              <c:f>Gràfics!$R$356</c:f>
              <c:strCache>
                <c:ptCount val="1"/>
                <c:pt idx="0">
                  <c:v>Funcions d’assistència mèdica i social</c:v>
                </c:pt>
              </c:strCache>
            </c:strRef>
          </c:tx>
          <c:invertIfNegative val="0"/>
          <c:cat>
            <c:strRef>
              <c:f>Gràfics!$M$357:$M$360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Gràfics!$R$357:$R$360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Gràfics!$S$356</c:f>
              <c:strCache>
                <c:ptCount val="1"/>
                <c:pt idx="0">
                  <c:v>Funcions de disseny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Gràfics!$M$357:$M$360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Gràfics!$S$357:$S$360</c:f>
              <c:numCache>
                <c:formatCode>###0.0%</c:formatCode>
                <c:ptCount val="4"/>
                <c:pt idx="0">
                  <c:v>0</c:v>
                </c:pt>
                <c:pt idx="1">
                  <c:v>0.25</c:v>
                </c:pt>
                <c:pt idx="2">
                  <c:v>0.20238095238095238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Gràfics!$T$356</c:f>
              <c:strCache>
                <c:ptCount val="1"/>
                <c:pt idx="0">
                  <c:v>Funcions de tècnic de suport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Gràfics!$M$357:$M$360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Gràfics!$T$357:$T$360</c:f>
              <c:numCache>
                <c:formatCode>###0.0%</c:formatCode>
                <c:ptCount val="4"/>
                <c:pt idx="0">
                  <c:v>0.5</c:v>
                </c:pt>
                <c:pt idx="1">
                  <c:v>0.66666666666666674</c:v>
                </c:pt>
                <c:pt idx="2">
                  <c:v>0.54761904761904756</c:v>
                </c:pt>
                <c:pt idx="3">
                  <c:v>0.57142857142857151</c:v>
                </c:pt>
              </c:numCache>
            </c:numRef>
          </c:val>
        </c:ser>
        <c:ser>
          <c:idx val="7"/>
          <c:order val="7"/>
          <c:tx>
            <c:strRef>
              <c:f>Gràfics!$U$356</c:f>
              <c:strCache>
                <c:ptCount val="1"/>
                <c:pt idx="0">
                  <c:v>Altres funcions qualificades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Gràfics!$M$357:$M$360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Gràfics!$U$357:$U$360</c:f>
              <c:numCache>
                <c:formatCode>###0.0%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8"/>
          <c:order val="8"/>
          <c:tx>
            <c:strRef>
              <c:f>Gràfics!$V$356</c:f>
              <c:strCache>
                <c:ptCount val="1"/>
                <c:pt idx="0">
                  <c:v>Altres funcions no qualificades</c:v>
                </c:pt>
              </c:strCache>
            </c:strRef>
          </c:tx>
          <c:invertIfNegative val="0"/>
          <c:cat>
            <c:strRef>
              <c:f>Gràfics!$M$357:$M$360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Gràfics!$V$357:$V$360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5280512"/>
        <c:axId val="155282048"/>
        <c:axId val="0"/>
      </c:bar3DChart>
      <c:catAx>
        <c:axId val="1552805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a-ES"/>
          </a:p>
        </c:txPr>
        <c:crossAx val="155282048"/>
        <c:crosses val="autoZero"/>
        <c:auto val="1"/>
        <c:lblAlgn val="ctr"/>
        <c:lblOffset val="100"/>
        <c:noMultiLvlLbl val="0"/>
      </c:catAx>
      <c:valAx>
        <c:axId val="155282048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5528051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(Gens important 1 - 7 Molt important)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Gràfics!$M$413</c:f>
              <c:strCache>
                <c:ptCount val="1"/>
                <c:pt idx="0">
                  <c:v>ENGINYERIA DE MATERIALS</c:v>
                </c:pt>
              </c:strCache>
            </c:strRef>
          </c:tx>
          <c:marker>
            <c:symbol val="none"/>
          </c:marker>
          <c:dLbls>
            <c:dLbl>
              <c:idx val="5"/>
              <c:layout>
                <c:manualLayout>
                  <c:x val="0"/>
                  <c:y val="-2.4423076923076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1.0854700854700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Gràfics!$N$412:$U$412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Gràfics!$N$413:$U$413</c:f>
              <c:numCache>
                <c:formatCode>#,##0.00</c:formatCode>
                <c:ptCount val="8"/>
                <c:pt idx="0">
                  <c:v>4.833333333333333</c:v>
                </c:pt>
                <c:pt idx="1">
                  <c:v>5.5</c:v>
                </c:pt>
                <c:pt idx="2">
                  <c:v>4.5</c:v>
                </c:pt>
                <c:pt idx="3">
                  <c:v>5.166666666666667</c:v>
                </c:pt>
                <c:pt idx="4">
                  <c:v>5.5</c:v>
                </c:pt>
                <c:pt idx="5">
                  <c:v>5.833333333333333</c:v>
                </c:pt>
                <c:pt idx="6">
                  <c:v>5.833333333333333</c:v>
                </c:pt>
                <c:pt idx="7">
                  <c:v>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Gràfics!$M$414</c:f>
              <c:strCache>
                <c:ptCount val="1"/>
                <c:pt idx="0">
                  <c:v>ENGINYERIA EN ORGANITZACIÓ INDUSTRIAL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0"/>
                  <c:y val="8.1410256410256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411111111111111E-3"/>
                  <c:y val="-5.4273504273504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Gràfics!$N$412:$U$412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Gràfics!$N$414:$U$414</c:f>
              <c:numCache>
                <c:formatCode>#,##0.00</c:formatCode>
                <c:ptCount val="8"/>
                <c:pt idx="0">
                  <c:v>4.5000000000000009</c:v>
                </c:pt>
                <c:pt idx="1">
                  <c:v>4.75</c:v>
                </c:pt>
                <c:pt idx="2">
                  <c:v>5.4166666666666661</c:v>
                </c:pt>
                <c:pt idx="3">
                  <c:v>4.7499999999999991</c:v>
                </c:pt>
                <c:pt idx="4">
                  <c:v>5.6666666666666661</c:v>
                </c:pt>
                <c:pt idx="5">
                  <c:v>5.416666666666667</c:v>
                </c:pt>
                <c:pt idx="6">
                  <c:v>5.5</c:v>
                </c:pt>
                <c:pt idx="7">
                  <c:v>5.916666666666667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Gràfics!$M$415</c:f>
              <c:strCache>
                <c:ptCount val="1"/>
                <c:pt idx="0">
                  <c:v>ENGINYERIA INDUSTRIAL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0"/>
                  <c:y val="-8.1410256410256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8222222222222221E-3"/>
                  <c:y val="-1.62820512820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74014303419325E-17"/>
                  <c:y val="-1.6282051282051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411111111111111E-3"/>
                  <c:y val="2.4423076923076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8222222222222221E-3"/>
                  <c:y val="3.2564102564102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Gràfics!$N$412:$U$412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Gràfics!$N$415:$U$415</c:f>
              <c:numCache>
                <c:formatCode>#,##0.00</c:formatCode>
                <c:ptCount val="8"/>
                <c:pt idx="0">
                  <c:v>4.5512820512820502</c:v>
                </c:pt>
                <c:pt idx="1">
                  <c:v>4.3461538461538476</c:v>
                </c:pt>
                <c:pt idx="2">
                  <c:v>4.948717948717948</c:v>
                </c:pt>
                <c:pt idx="3">
                  <c:v>5.0384615384615392</c:v>
                </c:pt>
                <c:pt idx="4">
                  <c:v>5.7051282051282044</c:v>
                </c:pt>
                <c:pt idx="5">
                  <c:v>5.3717948717948731</c:v>
                </c:pt>
                <c:pt idx="6">
                  <c:v>5.3717948717948723</c:v>
                </c:pt>
                <c:pt idx="7">
                  <c:v>5.2564102564102546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Gràfics!$M$416</c:f>
              <c:strCache>
                <c:ptCount val="1"/>
                <c:pt idx="0">
                  <c:v>ENGINYERIA QUÍMICA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-1.1111111113698118E-7"/>
                  <c:y val="-1.899594017094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2.7136752136752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62820512820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411111111111111E-3"/>
                  <c:y val="5.4273504273504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411111111111111E-3"/>
                  <c:y val="-2.4423076923076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Gràfics!$N$412:$U$412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Gràfics!$N$416:$U$416</c:f>
              <c:numCache>
                <c:formatCode>#,##0.00</c:formatCode>
                <c:ptCount val="8"/>
                <c:pt idx="0">
                  <c:v>4.2666666666666657</c:v>
                </c:pt>
                <c:pt idx="1">
                  <c:v>4.4000000000000004</c:v>
                </c:pt>
                <c:pt idx="2">
                  <c:v>4.9333333333333327</c:v>
                </c:pt>
                <c:pt idx="3">
                  <c:v>5.2999999999999989</c:v>
                </c:pt>
                <c:pt idx="4">
                  <c:v>5.9999999999999991</c:v>
                </c:pt>
                <c:pt idx="5">
                  <c:v>5.7666666666666675</c:v>
                </c:pt>
                <c:pt idx="6">
                  <c:v>5.8333333333333339</c:v>
                </c:pt>
                <c:pt idx="7">
                  <c:v>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34528"/>
        <c:axId val="155336064"/>
      </c:lineChart>
      <c:catAx>
        <c:axId val="1553345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ca-ES"/>
          </a:p>
        </c:txPr>
        <c:crossAx val="155336064"/>
        <c:crosses val="autoZero"/>
        <c:auto val="1"/>
        <c:lblAlgn val="ctr"/>
        <c:lblOffset val="100"/>
        <c:noMultiLvlLbl val="0"/>
      </c:catAx>
      <c:valAx>
        <c:axId val="155336064"/>
        <c:scaling>
          <c:orientation val="minMax"/>
          <c:max val="7"/>
          <c:min val="3"/>
        </c:scaling>
        <c:delete val="0"/>
        <c:axPos val="l"/>
        <c:numFmt formatCode="#,##0.00" sourceLinked="1"/>
        <c:majorTickMark val="out"/>
        <c:minorTickMark val="none"/>
        <c:tickLblPos val="nextTo"/>
        <c:crossAx val="1553345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(Gens</a:t>
            </a:r>
            <a:r>
              <a:rPr lang="ca-ES" baseline="0"/>
              <a:t> important 1 - 7 Molt important)</a:t>
            </a:r>
            <a:endParaRPr lang="ca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Gràfics!$M$457</c:f>
              <c:strCache>
                <c:ptCount val="1"/>
                <c:pt idx="0">
                  <c:v>ENGINYERIA DE MATERIALS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Gràfics!$N$456:$R$456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Gràfics!$N$457:$R$457</c:f>
              <c:numCache>
                <c:formatCode>#,##0.00</c:formatCode>
                <c:ptCount val="5"/>
                <c:pt idx="0">
                  <c:v>5.2</c:v>
                </c:pt>
                <c:pt idx="1">
                  <c:v>4.8</c:v>
                </c:pt>
                <c:pt idx="2">
                  <c:v>3.6</c:v>
                </c:pt>
                <c:pt idx="3">
                  <c:v>4.8</c:v>
                </c:pt>
                <c:pt idx="4">
                  <c:v>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Gràfics!$M$458</c:f>
              <c:strCache>
                <c:ptCount val="1"/>
                <c:pt idx="0">
                  <c:v>ENGINYERIA EN ORGANITZACIÓ INDUSTRIAL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Gràfics!$N$456:$R$456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Gràfics!$N$458:$R$458</c:f>
              <c:numCache>
                <c:formatCode>#,##0.00</c:formatCode>
                <c:ptCount val="5"/>
                <c:pt idx="0">
                  <c:v>5.6363636363636367</c:v>
                </c:pt>
                <c:pt idx="1">
                  <c:v>4.9090909090909092</c:v>
                </c:pt>
                <c:pt idx="2">
                  <c:v>5.4545454545454541</c:v>
                </c:pt>
                <c:pt idx="3">
                  <c:v>5.1818181818181825</c:v>
                </c:pt>
                <c:pt idx="4">
                  <c:v>5.6363636363636367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Gràfics!$M$459</c:f>
              <c:strCache>
                <c:ptCount val="1"/>
                <c:pt idx="0">
                  <c:v>ENGINYERIA INDUSTRIAL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Gràfics!$N$456:$R$456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Gràfics!$N$459:$R$459</c:f>
              <c:numCache>
                <c:formatCode>#,##0.00</c:formatCode>
                <c:ptCount val="5"/>
                <c:pt idx="0">
                  <c:v>5.8289473684210549</c:v>
                </c:pt>
                <c:pt idx="1">
                  <c:v>4.8552631578947389</c:v>
                </c:pt>
                <c:pt idx="2">
                  <c:v>4.2763157894736823</c:v>
                </c:pt>
                <c:pt idx="3">
                  <c:v>4.6973684210526301</c:v>
                </c:pt>
                <c:pt idx="4">
                  <c:v>5.3506493506493484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Gràfics!$M$460</c:f>
              <c:strCache>
                <c:ptCount val="1"/>
                <c:pt idx="0">
                  <c:v>ENGINYERIA QUÍMICA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Gràfics!$N$456:$R$456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Gràfics!$N$460:$R$460</c:f>
              <c:numCache>
                <c:formatCode>#,##0.00</c:formatCode>
                <c:ptCount val="5"/>
                <c:pt idx="0">
                  <c:v>5.645161290322581</c:v>
                </c:pt>
                <c:pt idx="1">
                  <c:v>5.032258064516129</c:v>
                </c:pt>
                <c:pt idx="2">
                  <c:v>4.645161290322581</c:v>
                </c:pt>
                <c:pt idx="3">
                  <c:v>4.5161290322580632</c:v>
                </c:pt>
                <c:pt idx="4">
                  <c:v>5.4848484848484853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85216"/>
        <c:axId val="155796608"/>
      </c:lineChart>
      <c:catAx>
        <c:axId val="1553852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a-ES"/>
          </a:p>
        </c:txPr>
        <c:crossAx val="155796608"/>
        <c:crosses val="autoZero"/>
        <c:auto val="1"/>
        <c:lblAlgn val="ctr"/>
        <c:lblOffset val="100"/>
        <c:noMultiLvlLbl val="0"/>
      </c:catAx>
      <c:valAx>
        <c:axId val="155796608"/>
        <c:scaling>
          <c:orientation val="minMax"/>
          <c:min val="1"/>
        </c:scaling>
        <c:delete val="0"/>
        <c:axPos val="l"/>
        <c:numFmt formatCode="#,##0.00" sourceLinked="1"/>
        <c:majorTickMark val="out"/>
        <c:minorTickMark val="none"/>
        <c:tickLblPos val="nextTo"/>
        <c:crossAx val="1553852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Diferència</a:t>
            </a:r>
            <a:r>
              <a:rPr lang="ca-ES" baseline="0"/>
              <a:t> entre nivell i utilitat de les competències acadèmiques</a:t>
            </a:r>
            <a:endParaRPr lang="ca-ES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Gràfics!$O$485</c:f>
              <c:strCache>
                <c:ptCount val="1"/>
                <c:pt idx="0">
                  <c:v>ENGINYERIA DE MATERIALS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Gràfics!$P$484:$Q$484</c:f>
              <c:strCache>
                <c:ptCount val="2"/>
                <c:pt idx="0">
                  <c:v>Formació teòrica (nivell - adequació)</c:v>
                </c:pt>
                <c:pt idx="1">
                  <c:v>Formació pràctica</c:v>
                </c:pt>
              </c:strCache>
            </c:strRef>
          </c:cat>
          <c:val>
            <c:numRef>
              <c:f>Gràfics!$P$485:$Q$485</c:f>
              <c:numCache>
                <c:formatCode>###0.00</c:formatCode>
                <c:ptCount val="2"/>
                <c:pt idx="0">
                  <c:v>1.3333333333333333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Gràfics!$O$486</c:f>
              <c:strCache>
                <c:ptCount val="1"/>
                <c:pt idx="0">
                  <c:v>ENGINYERIA EN ORGANITZACIÓ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Gràfics!$P$484:$Q$484</c:f>
              <c:strCache>
                <c:ptCount val="2"/>
                <c:pt idx="0">
                  <c:v>Formació teòrica (nivell - adequació)</c:v>
                </c:pt>
                <c:pt idx="1">
                  <c:v>Formació pràctica</c:v>
                </c:pt>
              </c:strCache>
            </c:strRef>
          </c:cat>
          <c:val>
            <c:numRef>
              <c:f>Gràfics!$P$486:$Q$486</c:f>
              <c:numCache>
                <c:formatCode>####.00</c:formatCode>
                <c:ptCount val="2"/>
                <c:pt idx="0">
                  <c:v>0.83333333333333337</c:v>
                </c:pt>
                <c:pt idx="1">
                  <c:v>-0.33333333333333337</c:v>
                </c:pt>
              </c:numCache>
            </c:numRef>
          </c:val>
        </c:ser>
        <c:ser>
          <c:idx val="2"/>
          <c:order val="2"/>
          <c:tx>
            <c:strRef>
              <c:f>Gràfics!$O$487</c:f>
              <c:strCache>
                <c:ptCount val="1"/>
                <c:pt idx="0">
                  <c:v>ENGINYERIA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Gràfics!$P$484:$Q$484</c:f>
              <c:strCache>
                <c:ptCount val="2"/>
                <c:pt idx="0">
                  <c:v>Formació teòrica (nivell - adequació)</c:v>
                </c:pt>
                <c:pt idx="1">
                  <c:v>Formació pràctica</c:v>
                </c:pt>
              </c:strCache>
            </c:strRef>
          </c:cat>
          <c:val>
            <c:numRef>
              <c:f>Gràfics!$P$487:$Q$487</c:f>
              <c:numCache>
                <c:formatCode>####.00</c:formatCode>
                <c:ptCount val="2"/>
                <c:pt idx="0" formatCode="###0.00">
                  <c:v>1.3809523809523809</c:v>
                </c:pt>
                <c:pt idx="1">
                  <c:v>-0.33333333333333348</c:v>
                </c:pt>
              </c:numCache>
            </c:numRef>
          </c:val>
        </c:ser>
        <c:ser>
          <c:idx val="3"/>
          <c:order val="3"/>
          <c:tx>
            <c:strRef>
              <c:f>Gràfics!$O$488</c:f>
              <c:strCache>
                <c:ptCount val="1"/>
                <c:pt idx="0">
                  <c:v>ENGINYERIA QUÍMICA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Gràfics!$P$484:$Q$484</c:f>
              <c:strCache>
                <c:ptCount val="2"/>
                <c:pt idx="0">
                  <c:v>Formació teòrica (nivell - adequació)</c:v>
                </c:pt>
                <c:pt idx="1">
                  <c:v>Formació pràctica</c:v>
                </c:pt>
              </c:strCache>
            </c:strRef>
          </c:cat>
          <c:val>
            <c:numRef>
              <c:f>Gràfics!$P$488:$Q$488</c:f>
              <c:numCache>
                <c:formatCode>####.00</c:formatCode>
                <c:ptCount val="2"/>
                <c:pt idx="0">
                  <c:v>0.80000000000000016</c:v>
                </c:pt>
                <c:pt idx="1">
                  <c:v>0.57142857142857151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837952"/>
        <c:axId val="155839488"/>
      </c:barChart>
      <c:catAx>
        <c:axId val="155837952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55839488"/>
        <c:crosses val="autoZero"/>
        <c:auto val="1"/>
        <c:lblAlgn val="ctr"/>
        <c:lblOffset val="100"/>
        <c:noMultiLvlLbl val="0"/>
      </c:catAx>
      <c:valAx>
        <c:axId val="155839488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1558379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Diferència entre nivell i utilitat de les competències instrumentals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Gràfics!$O$485</c:f>
              <c:strCache>
                <c:ptCount val="1"/>
                <c:pt idx="0">
                  <c:v>ENGINYERIA DE MATERIALS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Gràfics!$R$484:$T$484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Gràfics!$R$485:$T$485</c:f>
              <c:numCache>
                <c:formatCode>###0.00</c:formatCode>
                <c:ptCount val="3"/>
                <c:pt idx="0">
                  <c:v>-1.1666666666666667</c:v>
                </c:pt>
                <c:pt idx="1">
                  <c:v>-2.3333333333333335</c:v>
                </c:pt>
                <c:pt idx="2" formatCode="####.00">
                  <c:v>0.16666666666666666</c:v>
                </c:pt>
              </c:numCache>
            </c:numRef>
          </c:val>
        </c:ser>
        <c:ser>
          <c:idx val="1"/>
          <c:order val="1"/>
          <c:tx>
            <c:strRef>
              <c:f>Gràfics!$O$486</c:f>
              <c:strCache>
                <c:ptCount val="1"/>
                <c:pt idx="0">
                  <c:v>ENGINYERIA EN ORGANITZACIÓ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Gràfics!$R$484:$T$484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Gràfics!$R$486:$T$486</c:f>
              <c:numCache>
                <c:formatCode>###0.00</c:formatCode>
                <c:ptCount val="3"/>
                <c:pt idx="0" formatCode="####.00">
                  <c:v>-0.33333333333333326</c:v>
                </c:pt>
                <c:pt idx="1">
                  <c:v>-3.4166666666666665</c:v>
                </c:pt>
                <c:pt idx="2" formatCode="####.00">
                  <c:v>-0.41666666666666669</c:v>
                </c:pt>
              </c:numCache>
            </c:numRef>
          </c:val>
        </c:ser>
        <c:ser>
          <c:idx val="2"/>
          <c:order val="2"/>
          <c:tx>
            <c:strRef>
              <c:f>Gràfics!$O$487</c:f>
              <c:strCache>
                <c:ptCount val="1"/>
                <c:pt idx="0">
                  <c:v>ENGINYERIA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Gràfics!$R$484:$T$484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Gràfics!$R$487:$T$487</c:f>
              <c:numCache>
                <c:formatCode>###0.00</c:formatCode>
                <c:ptCount val="3"/>
                <c:pt idx="0">
                  <c:v>-1.2380952380952384</c:v>
                </c:pt>
                <c:pt idx="1">
                  <c:v>-3.5119047619047619</c:v>
                </c:pt>
                <c:pt idx="2" formatCode="####.00">
                  <c:v>-0.84523809523809534</c:v>
                </c:pt>
              </c:numCache>
            </c:numRef>
          </c:val>
        </c:ser>
        <c:ser>
          <c:idx val="3"/>
          <c:order val="3"/>
          <c:tx>
            <c:strRef>
              <c:f>Gràfics!$O$488</c:f>
              <c:strCache>
                <c:ptCount val="1"/>
                <c:pt idx="0">
                  <c:v>ENGINYERIA QUÍMICA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Gràfics!$R$484:$T$484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Gràfics!$R$488:$T$488</c:f>
              <c:numCache>
                <c:formatCode>###0.00</c:formatCode>
                <c:ptCount val="3"/>
                <c:pt idx="0" formatCode="####.00">
                  <c:v>-0.94285714285714295</c:v>
                </c:pt>
                <c:pt idx="1">
                  <c:v>-3.5142857142857147</c:v>
                </c:pt>
                <c:pt idx="2" formatCode="####.00">
                  <c:v>-0.7142857142857143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896832"/>
        <c:axId val="155906816"/>
      </c:barChart>
      <c:catAx>
        <c:axId val="155896832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sz="900" b="1"/>
            </a:pPr>
            <a:endParaRPr lang="ca-ES"/>
          </a:p>
        </c:txPr>
        <c:crossAx val="155906816"/>
        <c:crosses val="autoZero"/>
        <c:auto val="1"/>
        <c:lblAlgn val="ctr"/>
        <c:lblOffset val="100"/>
        <c:noMultiLvlLbl val="0"/>
      </c:catAx>
      <c:valAx>
        <c:axId val="155906816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15589683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Diferència entre nivell</a:t>
            </a:r>
            <a:r>
              <a:rPr lang="ca-ES" baseline="0"/>
              <a:t> i utilitat de les competències interpersonals i de gestió</a:t>
            </a:r>
            <a:endParaRPr lang="ca-ES"/>
          </a:p>
        </c:rich>
      </c:tx>
      <c:layout>
        <c:manualLayout>
          <c:xMode val="edge"/>
          <c:yMode val="edge"/>
          <c:x val="0.24441680555555559"/>
          <c:y val="1.8995726495726496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Gràfics!$O$485</c:f>
              <c:strCache>
                <c:ptCount val="1"/>
                <c:pt idx="0">
                  <c:v>ENGINYERIA DE MATERIALS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Gràfics!$U$484:$Z$484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Gràfics!$U$485:$Z$485</c:f>
              <c:numCache>
                <c:formatCode>###0.00</c:formatCode>
                <c:ptCount val="6"/>
                <c:pt idx="0" formatCode="####.00">
                  <c:v>-0.83333333333333326</c:v>
                </c:pt>
                <c:pt idx="1">
                  <c:v>0</c:v>
                </c:pt>
                <c:pt idx="2" formatCode="####.00">
                  <c:v>-0.5</c:v>
                </c:pt>
                <c:pt idx="3" formatCode="####.00">
                  <c:v>-0.66666666666666663</c:v>
                </c:pt>
                <c:pt idx="4">
                  <c:v>-1.6666666666666665</c:v>
                </c:pt>
                <c:pt idx="5">
                  <c:v>-1</c:v>
                </c:pt>
              </c:numCache>
            </c:numRef>
          </c:val>
        </c:ser>
        <c:ser>
          <c:idx val="1"/>
          <c:order val="1"/>
          <c:tx>
            <c:strRef>
              <c:f>Gràfics!$O$486</c:f>
              <c:strCache>
                <c:ptCount val="1"/>
                <c:pt idx="0">
                  <c:v>ENGINYERIA EN ORGANITZACIÓ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Gràfics!$U$484:$Z$484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Gràfics!$U$486:$Z$486</c:f>
              <c:numCache>
                <c:formatCode>###0.00</c:formatCode>
                <c:ptCount val="6"/>
                <c:pt idx="0">
                  <c:v>-1.0833333333333333</c:v>
                </c:pt>
                <c:pt idx="1">
                  <c:v>-1.6666666666666667</c:v>
                </c:pt>
                <c:pt idx="2">
                  <c:v>-1.5833333333333333</c:v>
                </c:pt>
                <c:pt idx="3">
                  <c:v>-1.0833333333333333</c:v>
                </c:pt>
                <c:pt idx="4">
                  <c:v>-2</c:v>
                </c:pt>
                <c:pt idx="5" formatCode="####.00">
                  <c:v>-0.5</c:v>
                </c:pt>
              </c:numCache>
            </c:numRef>
          </c:val>
        </c:ser>
        <c:ser>
          <c:idx val="2"/>
          <c:order val="2"/>
          <c:tx>
            <c:strRef>
              <c:f>Gràfics!$O$487</c:f>
              <c:strCache>
                <c:ptCount val="1"/>
                <c:pt idx="0">
                  <c:v>ENGINYERIA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Gràfics!$U$484:$Z$484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Gràfics!$U$487:$Z$487</c:f>
              <c:numCache>
                <c:formatCode>###0.00</c:formatCode>
                <c:ptCount val="6"/>
                <c:pt idx="0">
                  <c:v>-1.4166666666666665</c:v>
                </c:pt>
                <c:pt idx="1">
                  <c:v>-2.7619047619047619</c:v>
                </c:pt>
                <c:pt idx="2">
                  <c:v>-1.9523809523809523</c:v>
                </c:pt>
                <c:pt idx="3">
                  <c:v>-1.297619047619047</c:v>
                </c:pt>
                <c:pt idx="4">
                  <c:v>-2.4999999999999982</c:v>
                </c:pt>
                <c:pt idx="5" formatCode="####.00">
                  <c:v>-0.53571428571428581</c:v>
                </c:pt>
              </c:numCache>
            </c:numRef>
          </c:val>
        </c:ser>
        <c:ser>
          <c:idx val="3"/>
          <c:order val="3"/>
          <c:tx>
            <c:strRef>
              <c:f>Gràfics!$O$488</c:f>
              <c:strCache>
                <c:ptCount val="1"/>
                <c:pt idx="0">
                  <c:v>ENGINYERIA QUÍMICA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Gràfics!$U$484:$Z$484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Gràfics!$U$488:$Z$488</c:f>
              <c:numCache>
                <c:formatCode>###0.00</c:formatCode>
                <c:ptCount val="6"/>
                <c:pt idx="0" formatCode="####.00">
                  <c:v>-0.88571428571428568</c:v>
                </c:pt>
                <c:pt idx="1">
                  <c:v>-1.5999999999999996</c:v>
                </c:pt>
                <c:pt idx="2">
                  <c:v>-1.0571428571428572</c:v>
                </c:pt>
                <c:pt idx="3" formatCode="####.00">
                  <c:v>-0.65714285714285703</c:v>
                </c:pt>
                <c:pt idx="4">
                  <c:v>-1.4285714285714286</c:v>
                </c:pt>
                <c:pt idx="5" formatCode="####.00">
                  <c:v>-0.42857142857142844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955968"/>
        <c:axId val="155957504"/>
      </c:barChart>
      <c:catAx>
        <c:axId val="155955968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55957504"/>
        <c:crosses val="autoZero"/>
        <c:auto val="1"/>
        <c:lblAlgn val="ctr"/>
        <c:lblOffset val="100"/>
        <c:noMultiLvlLbl val="0"/>
      </c:catAx>
      <c:valAx>
        <c:axId val="155957504"/>
        <c:scaling>
          <c:orientation val="minMax"/>
        </c:scaling>
        <c:delete val="0"/>
        <c:axPos val="b"/>
        <c:numFmt formatCode="####.00" sourceLinked="1"/>
        <c:majorTickMark val="out"/>
        <c:minorTickMark val="none"/>
        <c:tickLblPos val="nextTo"/>
        <c:crossAx val="1559559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Diferència entre nivell i utilitat de les competències cognitives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Gràfics!$O$485</c:f>
              <c:strCache>
                <c:ptCount val="1"/>
                <c:pt idx="0">
                  <c:v>ENGINYERIA DE MATERIALS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Gràfics!$AA$484:$AC$484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Gràfics!$AA$485:$AC$485</c:f>
              <c:numCache>
                <c:formatCode>####.00</c:formatCode>
                <c:ptCount val="3"/>
                <c:pt idx="0" formatCode="###0.00">
                  <c:v>-1</c:v>
                </c:pt>
                <c:pt idx="1">
                  <c:v>-0.83333333333333337</c:v>
                </c:pt>
                <c:pt idx="2" formatCode="###0.0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Gràfics!$O$486</c:f>
              <c:strCache>
                <c:ptCount val="1"/>
                <c:pt idx="0">
                  <c:v>ENGINYERIA EN ORGANITZACIÓ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Gràfics!$AA$484:$AC$484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Gràfics!$AA$486:$AC$486</c:f>
              <c:numCache>
                <c:formatCode>####.00</c:formatCode>
                <c:ptCount val="3"/>
                <c:pt idx="0" formatCode="###0.00">
                  <c:v>-1.25</c:v>
                </c:pt>
                <c:pt idx="1">
                  <c:v>-0.91666666666666663</c:v>
                </c:pt>
                <c:pt idx="2">
                  <c:v>-0.75</c:v>
                </c:pt>
              </c:numCache>
            </c:numRef>
          </c:val>
        </c:ser>
        <c:ser>
          <c:idx val="2"/>
          <c:order val="2"/>
          <c:tx>
            <c:strRef>
              <c:f>Gràfics!$O$487</c:f>
              <c:strCache>
                <c:ptCount val="1"/>
                <c:pt idx="0">
                  <c:v>ENGINYERIA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Gràfics!$AA$484:$AC$484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Gràfics!$AA$487:$AC$487</c:f>
              <c:numCache>
                <c:formatCode>###0.00</c:formatCode>
                <c:ptCount val="3"/>
                <c:pt idx="0">
                  <c:v>-1.4642857142857142</c:v>
                </c:pt>
                <c:pt idx="1">
                  <c:v>-1.0476190476190472</c:v>
                </c:pt>
                <c:pt idx="2" formatCode="####.00">
                  <c:v>-0.91666666666666652</c:v>
                </c:pt>
              </c:numCache>
            </c:numRef>
          </c:val>
        </c:ser>
        <c:ser>
          <c:idx val="3"/>
          <c:order val="3"/>
          <c:tx>
            <c:strRef>
              <c:f>Gràfics!$O$488</c:f>
              <c:strCache>
                <c:ptCount val="1"/>
                <c:pt idx="0">
                  <c:v>ENGINYERIA QUÍMICA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Gràfics!$AA$484:$AC$484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Gràfics!$AA$488:$AC$488</c:f>
              <c:numCache>
                <c:formatCode>####.00</c:formatCode>
                <c:ptCount val="3"/>
                <c:pt idx="0" formatCode="###0.00">
                  <c:v>-1</c:v>
                </c:pt>
                <c:pt idx="1">
                  <c:v>-0.71428571428571441</c:v>
                </c:pt>
                <c:pt idx="2">
                  <c:v>-0.65714285714285714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556480"/>
        <c:axId val="155566464"/>
      </c:barChart>
      <c:catAx>
        <c:axId val="155556480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55566464"/>
        <c:crosses val="autoZero"/>
        <c:auto val="1"/>
        <c:lblAlgn val="ctr"/>
        <c:lblOffset val="100"/>
        <c:noMultiLvlLbl val="0"/>
      </c:catAx>
      <c:valAx>
        <c:axId val="155566464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1555564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u="sng"/>
              <a:t>Satisfacció amb UPC/Titulació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7306055555555553"/>
          <c:y val="0.24619360948063976"/>
          <c:w val="0.71307407407407408"/>
          <c:h val="0.6144494856384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Resum!$AH$58:$AH$60</c:f>
              <c:strCache>
                <c:ptCount val="1"/>
                <c:pt idx="0">
                  <c:v>Repetirien la carrera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Resum!$AG$61:$AG$64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Resum!$AH$61:$AH$64</c:f>
              <c:numCache>
                <c:formatCode>###0.0%</c:formatCode>
                <c:ptCount val="4"/>
                <c:pt idx="0">
                  <c:v>0.7142857142857143</c:v>
                </c:pt>
                <c:pt idx="1">
                  <c:v>0.75</c:v>
                </c:pt>
                <c:pt idx="2">
                  <c:v>0.81927710843373491</c:v>
                </c:pt>
                <c:pt idx="3">
                  <c:v>0.65714285714285703</c:v>
                </c:pt>
              </c:numCache>
            </c:numRef>
          </c:val>
        </c:ser>
        <c:ser>
          <c:idx val="1"/>
          <c:order val="1"/>
          <c:tx>
            <c:strRef>
              <c:f>Resum!$AI$58:$AI$60</c:f>
              <c:strCache>
                <c:ptCount val="1"/>
                <c:pt idx="0">
                  <c:v>Repetirien la universitat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Resum!$AG$61:$AG$64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Resum!$AI$61:$AI$64</c:f>
              <c:numCache>
                <c:formatCode>###0.0%</c:formatCode>
                <c:ptCount val="4"/>
                <c:pt idx="0">
                  <c:v>1</c:v>
                </c:pt>
                <c:pt idx="1">
                  <c:v>0.91666666666666674</c:v>
                </c:pt>
                <c:pt idx="2">
                  <c:v>0.84337349397590355</c:v>
                </c:pt>
                <c:pt idx="3">
                  <c:v>0.8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5485312"/>
        <c:axId val="135486848"/>
      </c:barChart>
      <c:catAx>
        <c:axId val="1354853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35486848"/>
        <c:crosses val="autoZero"/>
        <c:auto val="1"/>
        <c:lblAlgn val="ctr"/>
        <c:lblOffset val="100"/>
        <c:noMultiLvlLbl val="0"/>
      </c:catAx>
      <c:valAx>
        <c:axId val="135486848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1354853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Gràfics!$N$610</c:f>
              <c:strCache>
                <c:ptCount val="1"/>
                <c:pt idx="0">
                  <c:v>Menys de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Gràfics!$M$611:$M$614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Gràfics!$N$611:$N$614</c:f>
              <c:numCache>
                <c:formatCode>###0.0%</c:formatCode>
                <c:ptCount val="4"/>
                <c:pt idx="0">
                  <c:v>0.5</c:v>
                </c:pt>
                <c:pt idx="1">
                  <c:v>0</c:v>
                </c:pt>
                <c:pt idx="2">
                  <c:v>0.66666666666666674</c:v>
                </c:pt>
                <c:pt idx="3">
                  <c:v>0.5</c:v>
                </c:pt>
              </c:numCache>
            </c:numRef>
          </c:val>
        </c:ser>
        <c:ser>
          <c:idx val="1"/>
          <c:order val="1"/>
          <c:tx>
            <c:strRef>
              <c:f>Gràfics!$O$610</c:f>
              <c:strCache>
                <c:ptCount val="1"/>
                <c:pt idx="0">
                  <c:v>Entre sis mesos i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Gràfics!$M$611:$M$614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Gràfics!$O$611:$O$614</c:f>
              <c:numCache>
                <c:formatCode>###0.0%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0.16666666666666669</c:v>
                </c:pt>
                <c:pt idx="3">
                  <c:v>0.5</c:v>
                </c:pt>
              </c:numCache>
            </c:numRef>
          </c:val>
        </c:ser>
        <c:ser>
          <c:idx val="2"/>
          <c:order val="2"/>
          <c:tx>
            <c:strRef>
              <c:f>Gràfics!$P$610</c:f>
              <c:strCache>
                <c:ptCount val="1"/>
                <c:pt idx="0">
                  <c:v>Entre un i dos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Gràfics!$M$611:$M$614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Gràfics!$P$611:$P$614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0.16666666666666669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Gràfics!$Q$610</c:f>
              <c:strCache>
                <c:ptCount val="1"/>
                <c:pt idx="0">
                  <c:v>Més de dos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Gràfics!$M$611:$M$614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Gràfics!$Q$611:$Q$614</c:f>
              <c:numCache>
                <c:formatCode>###0.0%</c:formatCode>
                <c:ptCount val="4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624576"/>
        <c:axId val="155626112"/>
      </c:barChart>
      <c:catAx>
        <c:axId val="155624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55626112"/>
        <c:crosses val="autoZero"/>
        <c:auto val="1"/>
        <c:lblAlgn val="ctr"/>
        <c:lblOffset val="100"/>
        <c:noMultiLvlLbl val="0"/>
      </c:catAx>
      <c:valAx>
        <c:axId val="15562611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556245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Gràfics!$M$631</c:f>
              <c:strCache>
                <c:ptCount val="1"/>
                <c:pt idx="0">
                  <c:v>0 feines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Gràfics!$L$632:$L$635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Gràfics!$M$632:$M$635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0.33333333333333337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Gràfics!$N$631</c:f>
              <c:strCache>
                <c:ptCount val="1"/>
                <c:pt idx="0">
                  <c:v>1 a 3 feines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Gràfics!$L$632:$L$635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Gràfics!$N$632:$N$635</c:f>
              <c:numCache>
                <c:formatCode>###0.0%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0.66666666666666674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Gràfics!$O$631</c:f>
              <c:strCache>
                <c:ptCount val="1"/>
                <c:pt idx="0">
                  <c:v>De 4 a 5</c:v>
                </c:pt>
              </c:strCache>
            </c:strRef>
          </c:tx>
          <c:invertIfNegative val="0"/>
          <c:cat>
            <c:strRef>
              <c:f>Gràfics!$L$632:$L$635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Gràfics!$O$632:$O$635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Gràfics!$P$631</c:f>
              <c:strCache>
                <c:ptCount val="1"/>
                <c:pt idx="0">
                  <c:v>Més de 6</c:v>
                </c:pt>
              </c:strCache>
            </c:strRef>
          </c:tx>
          <c:invertIfNegative val="0"/>
          <c:cat>
            <c:strRef>
              <c:f>Gràfics!$L$632:$L$635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Gràfics!$P$632:$P$635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673728"/>
        <c:axId val="155675264"/>
      </c:barChart>
      <c:catAx>
        <c:axId val="155673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55675264"/>
        <c:crosses val="autoZero"/>
        <c:auto val="1"/>
        <c:lblAlgn val="ctr"/>
        <c:lblOffset val="100"/>
        <c:noMultiLvlLbl val="0"/>
      </c:catAx>
      <c:valAx>
        <c:axId val="15567526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556737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Gràfics!$N$653</c:f>
              <c:strCache>
                <c:ptCount val="1"/>
                <c:pt idx="0">
                  <c:v>Contactes personals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Gràfics!$M$654:$M$657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Gràfics!$N$654:$N$657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0.20491803278688525</c:v>
                </c:pt>
                <c:pt idx="3">
                  <c:v>0.255</c:v>
                </c:pt>
              </c:numCache>
            </c:numRef>
          </c:val>
        </c:ser>
        <c:ser>
          <c:idx val="1"/>
          <c:order val="1"/>
          <c:tx>
            <c:strRef>
              <c:f>Gràfics!$O$653</c:f>
              <c:strCache>
                <c:ptCount val="1"/>
                <c:pt idx="0">
                  <c:v>Iniciativa personal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-7.05555555555555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5833333333333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Gràfics!$M$654:$M$657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Gràfics!$O$654:$O$657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0.105</c:v>
                </c:pt>
                <c:pt idx="3">
                  <c:v>0.255</c:v>
                </c:pt>
              </c:numCache>
            </c:numRef>
          </c:val>
        </c:ser>
        <c:ser>
          <c:idx val="2"/>
          <c:order val="2"/>
          <c:tx>
            <c:strRef>
              <c:f>Gràfics!$P$653</c:f>
              <c:strCache>
                <c:ptCount val="1"/>
                <c:pt idx="0">
                  <c:v>Col·legi o associació professional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Gràfics!$M$654:$M$657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Gràfics!$P$654:$P$657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0.105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Gràfics!$Q$653</c:f>
              <c:strCache>
                <c:ptCount val="1"/>
                <c:pt idx="0">
                  <c:v>Internet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Gràfics!$M$654:$M$657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Gràfics!$Q$654:$Q$657</c:f>
              <c:numCache>
                <c:formatCode>###0.0%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0.58499999999999996</c:v>
                </c:pt>
                <c:pt idx="3">
                  <c:v>0.49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687552"/>
        <c:axId val="155717632"/>
      </c:barChart>
      <c:catAx>
        <c:axId val="1556875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a-ES"/>
          </a:p>
        </c:txPr>
        <c:crossAx val="155717632"/>
        <c:crosses val="autoZero"/>
        <c:auto val="1"/>
        <c:lblAlgn val="ctr"/>
        <c:lblOffset val="100"/>
        <c:noMultiLvlLbl val="0"/>
      </c:catAx>
      <c:valAx>
        <c:axId val="15571763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556875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Gràfics!$M$676</c:f>
              <c:strCache>
                <c:ptCount val="1"/>
                <c:pt idx="0">
                  <c:v>Continuar estudis/oposicions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Gràfics!$L$677</c:f>
              <c:strCache>
                <c:ptCount val="1"/>
                <c:pt idx="0">
                  <c:v>ENGINYERIA INDUSTRIAL</c:v>
                </c:pt>
              </c:strCache>
            </c:strRef>
          </c:cat>
          <c:val>
            <c:numRef>
              <c:f>Gràfics!$M$677</c:f>
              <c:numCache>
                <c:formatCode>###0.0%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Gràfics!$N$676</c:f>
              <c:strCache>
                <c:ptCount val="1"/>
                <c:pt idx="0">
                  <c:v>Maternitat/llar</c:v>
                </c:pt>
              </c:strCache>
            </c:strRef>
          </c:tx>
          <c:invertIfNegative val="0"/>
          <c:cat>
            <c:strRef>
              <c:f>Gràfics!$L$677</c:f>
              <c:strCache>
                <c:ptCount val="1"/>
                <c:pt idx="0">
                  <c:v>ENGINYERIA INDUSTRIAL</c:v>
                </c:pt>
              </c:strCache>
            </c:strRef>
          </c:cat>
          <c:val>
            <c:numRef>
              <c:f>Gràfics!$N$677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Gràfics!$O$676</c:f>
              <c:strCache>
                <c:ptCount val="1"/>
                <c:pt idx="0">
                  <c:v>Altres</c:v>
                </c:pt>
              </c:strCache>
            </c:strRef>
          </c:tx>
          <c:invertIfNegative val="0"/>
          <c:cat>
            <c:strRef>
              <c:f>Gràfics!$L$677</c:f>
              <c:strCache>
                <c:ptCount val="1"/>
                <c:pt idx="0">
                  <c:v>ENGINYERIA INDUSTRIAL</c:v>
                </c:pt>
              </c:strCache>
            </c:strRef>
          </c:cat>
          <c:val>
            <c:numRef>
              <c:f>Gràfics!$O$677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739264"/>
        <c:axId val="155740800"/>
      </c:barChart>
      <c:catAx>
        <c:axId val="155739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55740800"/>
        <c:crosses val="autoZero"/>
        <c:auto val="1"/>
        <c:lblAlgn val="ctr"/>
        <c:lblOffset val="100"/>
        <c:noMultiLvlLbl val="0"/>
      </c:catAx>
      <c:valAx>
        <c:axId val="15574080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557392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Gràfics!$N$697</c:f>
              <c:strCache>
                <c:ptCount val="1"/>
                <c:pt idx="0">
                  <c:v>Repetirien la carrera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Gràfics!$M$698:$M$701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Gràfics!$N$698:$N$701</c:f>
              <c:numCache>
                <c:formatCode>###0.0%</c:formatCode>
                <c:ptCount val="4"/>
                <c:pt idx="0">
                  <c:v>0.7142857142857143</c:v>
                </c:pt>
                <c:pt idx="1">
                  <c:v>0.75</c:v>
                </c:pt>
                <c:pt idx="2">
                  <c:v>0.81927710843373491</c:v>
                </c:pt>
                <c:pt idx="3">
                  <c:v>0.65714285714285703</c:v>
                </c:pt>
              </c:numCache>
            </c:numRef>
          </c:val>
        </c:ser>
        <c:ser>
          <c:idx val="1"/>
          <c:order val="1"/>
          <c:tx>
            <c:strRef>
              <c:f>Gràfics!$O$697</c:f>
              <c:strCache>
                <c:ptCount val="1"/>
                <c:pt idx="0">
                  <c:v>Repetirien la universitat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Gràfics!$M$698:$M$701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Gràfics!$O$698:$O$701</c:f>
              <c:numCache>
                <c:formatCode>###0.0%</c:formatCode>
                <c:ptCount val="4"/>
                <c:pt idx="0">
                  <c:v>1</c:v>
                </c:pt>
                <c:pt idx="1">
                  <c:v>0.91666666666666674</c:v>
                </c:pt>
                <c:pt idx="2">
                  <c:v>0.84337349397590355</c:v>
                </c:pt>
                <c:pt idx="3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389376"/>
        <c:axId val="156390912"/>
      </c:barChart>
      <c:catAx>
        <c:axId val="1563893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a-ES"/>
          </a:p>
        </c:txPr>
        <c:crossAx val="156390912"/>
        <c:crosses val="autoZero"/>
        <c:auto val="1"/>
        <c:lblAlgn val="ctr"/>
        <c:lblOffset val="100"/>
        <c:noMultiLvlLbl val="0"/>
      </c:catAx>
      <c:valAx>
        <c:axId val="156390912"/>
        <c:scaling>
          <c:orientation val="minMax"/>
          <c:max val="1"/>
          <c:min val="0"/>
        </c:scaling>
        <c:delete val="0"/>
        <c:axPos val="l"/>
        <c:numFmt formatCode="###0.0%" sourceLinked="1"/>
        <c:majorTickMark val="out"/>
        <c:minorTickMark val="none"/>
        <c:tickLblPos val="nextTo"/>
        <c:crossAx val="1563893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Gràfics!$N$764</c:f>
              <c:strCache>
                <c:ptCount val="1"/>
                <c:pt idx="0">
                  <c:v>Aprovat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Gràfics!$M$765:$M$768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Gràfics!$N$765:$N$768</c:f>
              <c:numCache>
                <c:formatCode>###0.0%</c:formatCode>
                <c:ptCount val="4"/>
                <c:pt idx="0">
                  <c:v>0.57142857142857151</c:v>
                </c:pt>
                <c:pt idx="1">
                  <c:v>0.5</c:v>
                </c:pt>
                <c:pt idx="2">
                  <c:v>0.75</c:v>
                </c:pt>
                <c:pt idx="3">
                  <c:v>0.44117647058823528</c:v>
                </c:pt>
              </c:numCache>
            </c:numRef>
          </c:val>
        </c:ser>
        <c:ser>
          <c:idx val="1"/>
          <c:order val="1"/>
          <c:tx>
            <c:strRef>
              <c:f>Gràfics!$O$764</c:f>
              <c:strCache>
                <c:ptCount val="1"/>
                <c:pt idx="0">
                  <c:v>Notable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Gràfics!$M$765:$M$768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Gràfics!$O$765:$O$768</c:f>
              <c:numCache>
                <c:formatCode>###0.0%</c:formatCode>
                <c:ptCount val="4"/>
                <c:pt idx="0">
                  <c:v>0.42857142857142855</c:v>
                </c:pt>
                <c:pt idx="1">
                  <c:v>0.5</c:v>
                </c:pt>
                <c:pt idx="2">
                  <c:v>0.23809523809523811</c:v>
                </c:pt>
                <c:pt idx="3">
                  <c:v>0.55882352941176472</c:v>
                </c:pt>
              </c:numCache>
            </c:numRef>
          </c:val>
        </c:ser>
        <c:ser>
          <c:idx val="2"/>
          <c:order val="2"/>
          <c:tx>
            <c:strRef>
              <c:f>Gràfics!$P$764</c:f>
              <c:strCache>
                <c:ptCount val="1"/>
                <c:pt idx="0">
                  <c:v>Excel·lent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Gràfics!$M$765:$M$768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Gràfics!$P$765:$P$768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1.1904761904761904E-2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Gràfics!$Q$764</c:f>
              <c:strCache>
                <c:ptCount val="1"/>
                <c:pt idx="0">
                  <c:v>Matrícula d’honor</c:v>
                </c:pt>
              </c:strCache>
            </c:strRef>
          </c:tx>
          <c:invertIfNegative val="0"/>
          <c:cat>
            <c:strRef>
              <c:f>Gràfics!$M$765:$M$768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Gràfics!$Q$765:$Q$768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439680"/>
        <c:axId val="156441216"/>
      </c:barChart>
      <c:catAx>
        <c:axId val="156439680"/>
        <c:scaling>
          <c:orientation val="minMax"/>
        </c:scaling>
        <c:delete val="0"/>
        <c:axPos val="b"/>
        <c:majorTickMark val="out"/>
        <c:minorTickMark val="none"/>
        <c:tickLblPos val="nextTo"/>
        <c:crossAx val="156441216"/>
        <c:crosses val="autoZero"/>
        <c:auto val="1"/>
        <c:lblAlgn val="ctr"/>
        <c:lblOffset val="100"/>
        <c:noMultiLvlLbl val="0"/>
      </c:catAx>
      <c:valAx>
        <c:axId val="15644121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564396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Gràfics!$N$786</c:f>
              <c:strCache>
                <c:ptCount val="1"/>
                <c:pt idx="0">
                  <c:v>Els dos estudis primaris/sense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4.7037037037037039E-3"/>
                  <c:y val="2.116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Gràfics!$M$787:$M$790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Gràfics!$N$787:$N$790</c:f>
              <c:numCache>
                <c:formatCode>###0.0%</c:formatCode>
                <c:ptCount val="4"/>
                <c:pt idx="0">
                  <c:v>0.8571428571428571</c:v>
                </c:pt>
                <c:pt idx="1">
                  <c:v>0.16666666666666669</c:v>
                </c:pt>
                <c:pt idx="2">
                  <c:v>0.19277108433734941</c:v>
                </c:pt>
                <c:pt idx="3">
                  <c:v>0.2</c:v>
                </c:pt>
              </c:numCache>
            </c:numRef>
          </c:val>
        </c:ser>
        <c:ser>
          <c:idx val="1"/>
          <c:order val="1"/>
          <c:tx>
            <c:strRef>
              <c:f>Gràfics!$O$786</c:f>
              <c:strCache>
                <c:ptCount val="1"/>
                <c:pt idx="0">
                  <c:v>Un dels dos té estudis mitjans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0"/>
                  <c:y val="-2.116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111111111111111E-2"/>
                  <c:y val="2.116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Gràfics!$M$787:$M$790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Gràfics!$O$787:$O$790</c:f>
              <c:numCache>
                <c:formatCode>###0.0%</c:formatCode>
                <c:ptCount val="4"/>
                <c:pt idx="0">
                  <c:v>0.14285714285714288</c:v>
                </c:pt>
                <c:pt idx="1">
                  <c:v>0.16666666666666669</c:v>
                </c:pt>
                <c:pt idx="2">
                  <c:v>7.2289156626506021E-2</c:v>
                </c:pt>
                <c:pt idx="3">
                  <c:v>8.5714285714285715E-2</c:v>
                </c:pt>
              </c:numCache>
            </c:numRef>
          </c:val>
        </c:ser>
        <c:ser>
          <c:idx val="2"/>
          <c:order val="2"/>
          <c:tx>
            <c:strRef>
              <c:f>Gràfics!$P$786</c:f>
              <c:strCache>
                <c:ptCount val="1"/>
                <c:pt idx="0">
                  <c:v>Els dos tenen estudis mitjans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-7.05555555555555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7037037037037039E-3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Gràfics!$M$787:$M$790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Gràfics!$P$787:$P$790</c:f>
              <c:numCache>
                <c:formatCode>###0.0%</c:formatCode>
                <c:ptCount val="4"/>
                <c:pt idx="0">
                  <c:v>0</c:v>
                </c:pt>
                <c:pt idx="1">
                  <c:v>0.25</c:v>
                </c:pt>
                <c:pt idx="2">
                  <c:v>0.12048192771084337</c:v>
                </c:pt>
                <c:pt idx="3">
                  <c:v>0.2</c:v>
                </c:pt>
              </c:numCache>
            </c:numRef>
          </c:val>
        </c:ser>
        <c:ser>
          <c:idx val="3"/>
          <c:order val="3"/>
          <c:tx>
            <c:strRef>
              <c:f>Gràfics!$Q$786</c:f>
              <c:strCache>
                <c:ptCount val="1"/>
                <c:pt idx="0">
                  <c:v>Un dels dos té estudis superiors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2.3518518518518519E-3"/>
                  <c:y val="2.116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7037037037037039E-3"/>
                  <c:y val="-2.116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Gràfics!$M$787:$M$790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Gràfics!$Q$787:$Q$790</c:f>
              <c:numCache>
                <c:formatCode>###0.0%</c:formatCode>
                <c:ptCount val="4"/>
                <c:pt idx="0">
                  <c:v>0</c:v>
                </c:pt>
                <c:pt idx="1">
                  <c:v>0.16666666666666669</c:v>
                </c:pt>
                <c:pt idx="2">
                  <c:v>0.3253012048192771</c:v>
                </c:pt>
                <c:pt idx="3">
                  <c:v>0.2</c:v>
                </c:pt>
              </c:numCache>
            </c:numRef>
          </c:val>
        </c:ser>
        <c:ser>
          <c:idx val="4"/>
          <c:order val="4"/>
          <c:tx>
            <c:strRef>
              <c:f>Gràfics!$R$786</c:f>
              <c:strCache>
                <c:ptCount val="1"/>
                <c:pt idx="0">
                  <c:v>Els dos tenen estudis superiors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1.6462962962963006E-2"/>
                  <c:y val="3.52777777777777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759259259259259E-2"/>
                  <c:y val="2.4694444444444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Gràfics!$M$787:$M$790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Gràfics!$R$787:$R$790</c:f>
              <c:numCache>
                <c:formatCode>###0.0%</c:formatCode>
                <c:ptCount val="4"/>
                <c:pt idx="0">
                  <c:v>0</c:v>
                </c:pt>
                <c:pt idx="1">
                  <c:v>0.25</c:v>
                </c:pt>
                <c:pt idx="2">
                  <c:v>0.28915662650602408</c:v>
                </c:pt>
                <c:pt idx="3">
                  <c:v>0.31428571428571428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470656"/>
        <c:axId val="156521600"/>
      </c:barChart>
      <c:catAx>
        <c:axId val="1564706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ca-ES"/>
          </a:p>
        </c:txPr>
        <c:crossAx val="156521600"/>
        <c:crosses val="autoZero"/>
        <c:auto val="1"/>
        <c:lblAlgn val="ctr"/>
        <c:lblOffset val="100"/>
        <c:noMultiLvlLbl val="0"/>
      </c:catAx>
      <c:valAx>
        <c:axId val="156521600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crossAx val="1564706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Gràfics!$Q$387</c:f>
              <c:strCache>
                <c:ptCount val="1"/>
                <c:pt idx="0">
                  <c:v>Agricultura, ramaderia, silvicultura, caça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Gràfics!$P$388:$P$391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Gràfics!$Q$388:$Q$391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1.1904761904761904E-2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Gràfics!$R$387</c:f>
              <c:strCache>
                <c:ptCount val="1"/>
                <c:pt idx="0">
                  <c:v>Comb. Sòlids, petroli, gas i minerals radioactius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Gràfics!$P$388:$P$391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Gràfics!$R$388:$R$391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1.1904761904761904E-2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Gràfics!$S$387</c:f>
              <c:strCache>
                <c:ptCount val="1"/>
                <c:pt idx="0">
                  <c:v>Electricitat, gas i aigua. Fabricació de generadors de vapor, captació, depuració i distribució d'aigua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Gràfics!$P$388:$P$391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Gràfics!$S$388:$S$391</c:f>
              <c:numCache>
                <c:formatCode>###0.0%</c:formatCode>
                <c:ptCount val="4"/>
                <c:pt idx="0">
                  <c:v>0</c:v>
                </c:pt>
                <c:pt idx="1">
                  <c:v>0.41666666666666663</c:v>
                </c:pt>
                <c:pt idx="2">
                  <c:v>8.3333333333333343E-2</c:v>
                </c:pt>
                <c:pt idx="3">
                  <c:v>2.8571428571428571E-2</c:v>
                </c:pt>
              </c:numCache>
            </c:numRef>
          </c:val>
        </c:ser>
        <c:ser>
          <c:idx val="3"/>
          <c:order val="3"/>
          <c:tx>
            <c:strRef>
              <c:f>Gràfics!$T$387</c:f>
              <c:strCache>
                <c:ptCount val="1"/>
                <c:pt idx="0">
                  <c:v>Extracció i transformació de minerals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Gràfics!$P$388:$P$391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Gràfics!$T$388:$T$391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2.8571428571428571E-2</c:v>
                </c:pt>
              </c:numCache>
            </c:numRef>
          </c:val>
        </c:ser>
        <c:ser>
          <c:idx val="4"/>
          <c:order val="4"/>
          <c:tx>
            <c:strRef>
              <c:f>Gràfics!$U$387</c:f>
              <c:strCache>
                <c:ptCount val="1"/>
                <c:pt idx="0">
                  <c:v>Indústries químiques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Gràfics!$P$388:$P$391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Gràfics!$U$388:$U$391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2.3809523809523808E-2</c:v>
                </c:pt>
                <c:pt idx="3">
                  <c:v>0.14285714285714288</c:v>
                </c:pt>
              </c:numCache>
            </c:numRef>
          </c:val>
        </c:ser>
        <c:ser>
          <c:idx val="5"/>
          <c:order val="5"/>
          <c:tx>
            <c:strRef>
              <c:f>Gràfics!$V$387</c:f>
              <c:strCache>
                <c:ptCount val="1"/>
                <c:pt idx="0">
                  <c:v>Indústries farmacèutiques i cosmètiques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Gràfics!$P$388:$P$391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Gràfics!$V$388:$V$391</c:f>
              <c:numCache>
                <c:formatCode>###0.0%</c:formatCode>
                <c:ptCount val="4"/>
                <c:pt idx="0">
                  <c:v>0</c:v>
                </c:pt>
                <c:pt idx="1">
                  <c:v>8.3333333333333343E-2</c:v>
                </c:pt>
                <c:pt idx="2">
                  <c:v>2.3809523809523808E-2</c:v>
                </c:pt>
                <c:pt idx="3">
                  <c:v>0.17142857142857143</c:v>
                </c:pt>
              </c:numCache>
            </c:numRef>
          </c:val>
        </c:ser>
        <c:ser>
          <c:idx val="6"/>
          <c:order val="6"/>
          <c:tx>
            <c:strRef>
              <c:f>Gràfics!$W$387</c:f>
              <c:strCache>
                <c:ptCount val="1"/>
                <c:pt idx="0">
                  <c:v>Metal·lúrgia, material elèctric i de precisió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Gràfics!$P$388:$P$391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Gràfics!$W$388:$W$391</c:f>
              <c:numCache>
                <c:formatCode>###0.0%</c:formatCode>
                <c:ptCount val="4"/>
                <c:pt idx="0">
                  <c:v>0.16666666666666669</c:v>
                </c:pt>
                <c:pt idx="1">
                  <c:v>0</c:v>
                </c:pt>
                <c:pt idx="2">
                  <c:v>0.10714285714285714</c:v>
                </c:pt>
                <c:pt idx="3">
                  <c:v>2.8571428571428571E-2</c:v>
                </c:pt>
              </c:numCache>
            </c:numRef>
          </c:val>
        </c:ser>
        <c:ser>
          <c:idx val="7"/>
          <c:order val="7"/>
          <c:tx>
            <c:strRef>
              <c:f>Gràfics!$X$387</c:f>
              <c:strCache>
                <c:ptCount val="1"/>
                <c:pt idx="0">
                  <c:v>Materials de transport. Fabricació vehicles motor, bicicletes, construcció naval, material ferroviari, etc.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Gràfics!$P$388:$P$391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Gràfics!$X$388:$X$391</c:f>
              <c:numCache>
                <c:formatCode>###0.0%</c:formatCode>
                <c:ptCount val="4"/>
                <c:pt idx="0">
                  <c:v>0</c:v>
                </c:pt>
                <c:pt idx="1">
                  <c:v>8.3333333333333343E-2</c:v>
                </c:pt>
                <c:pt idx="2">
                  <c:v>0.11904761904761905</c:v>
                </c:pt>
                <c:pt idx="3">
                  <c:v>0.11428571428571428</c:v>
                </c:pt>
              </c:numCache>
            </c:numRef>
          </c:val>
        </c:ser>
        <c:ser>
          <c:idx val="8"/>
          <c:order val="8"/>
          <c:tx>
            <c:strRef>
              <c:f>Gràfics!$Y$387</c:f>
              <c:strCache>
                <c:ptCount val="1"/>
                <c:pt idx="0">
                  <c:v>Productes alimentaris, begudes i tabac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Gràfics!$P$388:$P$391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Gràfics!$Y$388:$Y$391</c:f>
              <c:numCache>
                <c:formatCode>###0.0%</c:formatCode>
                <c:ptCount val="4"/>
                <c:pt idx="0">
                  <c:v>0</c:v>
                </c:pt>
                <c:pt idx="1">
                  <c:v>0.25</c:v>
                </c:pt>
                <c:pt idx="2">
                  <c:v>3.5714285714285719E-2</c:v>
                </c:pt>
                <c:pt idx="3">
                  <c:v>8.5714285714285715E-2</c:v>
                </c:pt>
              </c:numCache>
            </c:numRef>
          </c:val>
        </c:ser>
        <c:ser>
          <c:idx val="9"/>
          <c:order val="9"/>
          <c:tx>
            <c:strRef>
              <c:f>Gràfics!$Z$387</c:f>
              <c:strCache>
                <c:ptCount val="1"/>
                <c:pt idx="0">
                  <c:v>Indústries tèxtils, del cuir i de confeccions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Gràfics!$P$388:$P$391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Gràfics!$Z$388:$Z$391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2.3809523809523808E-2</c:v>
                </c:pt>
                <c:pt idx="3">
                  <c:v>2.8571428571428571E-2</c:v>
                </c:pt>
              </c:numCache>
            </c:numRef>
          </c:val>
        </c:ser>
        <c:ser>
          <c:idx val="10"/>
          <c:order val="10"/>
          <c:tx>
            <c:strRef>
              <c:f>Gràfics!$AA$387</c:f>
              <c:strCache>
                <c:ptCount val="1"/>
                <c:pt idx="0">
                  <c:v>Indústries de la fusta, suro i mobles de fusta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Gràfics!$P$388:$P$391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Gràfics!$AA$388:$AA$391</c:f>
              <c:numCache>
                <c:formatCode>###0.0%</c:formatCode>
                <c:ptCount val="4"/>
                <c:pt idx="0">
                  <c:v>0.16666666666666669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1"/>
          <c:order val="11"/>
          <c:tx>
            <c:strRef>
              <c:f>Gràfics!$AB$387</c:f>
              <c:strCache>
                <c:ptCount val="1"/>
                <c:pt idx="0">
                  <c:v>Paper i articles derivats. Arts gràfiques i edició. Fabricació de pasta de paper, cartró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Gràfics!$P$388:$P$391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Gràfics!$AB$388:$AB$391</c:f>
              <c:numCache>
                <c:formatCode>###0.0%</c:formatCode>
                <c:ptCount val="4"/>
                <c:pt idx="0">
                  <c:v>0</c:v>
                </c:pt>
                <c:pt idx="1">
                  <c:v>8.3333333333333343E-2</c:v>
                </c:pt>
                <c:pt idx="2">
                  <c:v>1.1904761904761904E-2</c:v>
                </c:pt>
                <c:pt idx="3">
                  <c:v>0</c:v>
                </c:pt>
              </c:numCache>
            </c:numRef>
          </c:val>
        </c:ser>
        <c:ser>
          <c:idx val="12"/>
          <c:order val="12"/>
          <c:tx>
            <c:strRef>
              <c:f>Gràfics!$AC$387</c:f>
              <c:strCache>
                <c:ptCount val="1"/>
                <c:pt idx="0">
                  <c:v>Cautxú i plàstic. Altres indústries manufactureres. Reciclatge. Fabricació de vidre, fibres sintètiques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Gràfics!$P$388:$P$391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Gràfics!$AC$388:$AC$391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1.1904761904761904E-2</c:v>
                </c:pt>
                <c:pt idx="3">
                  <c:v>2.8571428571428571E-2</c:v>
                </c:pt>
              </c:numCache>
            </c:numRef>
          </c:val>
        </c:ser>
        <c:ser>
          <c:idx val="13"/>
          <c:order val="13"/>
          <c:tx>
            <c:strRef>
              <c:f>Gràfics!$AD$387</c:f>
              <c:strCache>
                <c:ptCount val="1"/>
                <c:pt idx="0">
                  <c:v>Construcció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Gràfics!$P$388:$P$391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Gràfics!$AD$388:$AD$391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5.9523809523809527E-2</c:v>
                </c:pt>
                <c:pt idx="3">
                  <c:v>0</c:v>
                </c:pt>
              </c:numCache>
            </c:numRef>
          </c:val>
        </c:ser>
        <c:ser>
          <c:idx val="14"/>
          <c:order val="14"/>
          <c:tx>
            <c:strRef>
              <c:f>Gràfics!$AE$387</c:f>
              <c:strCache>
                <c:ptCount val="1"/>
                <c:pt idx="0">
                  <c:v>Comerç i reparacions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Gràfics!$P$388:$P$391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Gràfics!$AE$388:$AE$391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2.3809523809523808E-2</c:v>
                </c:pt>
                <c:pt idx="3">
                  <c:v>2.8571428571428571E-2</c:v>
                </c:pt>
              </c:numCache>
            </c:numRef>
          </c:val>
        </c:ser>
        <c:ser>
          <c:idx val="15"/>
          <c:order val="15"/>
          <c:tx>
            <c:strRef>
              <c:f>Gràfics!$AF$387</c:f>
              <c:strCache>
                <c:ptCount val="1"/>
                <c:pt idx="0">
                  <c:v>Transport i activitats afins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Gràfics!$P$388:$P$391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Gràfics!$AF$388:$AF$391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2.3809523809523808E-2</c:v>
                </c:pt>
                <c:pt idx="3">
                  <c:v>0</c:v>
                </c:pt>
              </c:numCache>
            </c:numRef>
          </c:val>
        </c:ser>
        <c:ser>
          <c:idx val="16"/>
          <c:order val="16"/>
          <c:tx>
            <c:strRef>
              <c:f>Gràfics!$AG$387</c:f>
              <c:strCache>
                <c:ptCount val="1"/>
                <c:pt idx="0">
                  <c:v>Tecnologies de comunicació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Gràfics!$P$388:$P$391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Gràfics!$AG$388:$AG$391</c:f>
              <c:numCache>
                <c:formatCode>###0.0%</c:formatCode>
                <c:ptCount val="4"/>
                <c:pt idx="0">
                  <c:v>0.16666666666666669</c:v>
                </c:pt>
                <c:pt idx="1">
                  <c:v>0</c:v>
                </c:pt>
                <c:pt idx="2">
                  <c:v>5.9523809523809527E-2</c:v>
                </c:pt>
                <c:pt idx="3">
                  <c:v>5.7142857142857141E-2</c:v>
                </c:pt>
              </c:numCache>
            </c:numRef>
          </c:val>
        </c:ser>
        <c:ser>
          <c:idx val="17"/>
          <c:order val="17"/>
          <c:tx>
            <c:strRef>
              <c:f>Gràfics!$AH$387</c:f>
              <c:strCache>
                <c:ptCount val="1"/>
                <c:pt idx="0">
                  <c:v>Institucions financeres, assegurances i activitats immobiliàries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Gràfics!$P$388:$P$391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Gràfics!$AH$388:$AH$391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1.1904761904761904E-2</c:v>
                </c:pt>
                <c:pt idx="3">
                  <c:v>0</c:v>
                </c:pt>
              </c:numCache>
            </c:numRef>
          </c:val>
        </c:ser>
        <c:ser>
          <c:idx val="18"/>
          <c:order val="18"/>
          <c:tx>
            <c:strRef>
              <c:f>Gràfics!$AI$387</c:f>
              <c:strCache>
                <c:ptCount val="1"/>
                <c:pt idx="0">
                  <c:v>Serveis a les empreses. Lloguer de béns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Gràfics!$P$388:$P$391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Gràfics!$AI$388:$AI$391</c:f>
              <c:numCache>
                <c:formatCode>###0.0%</c:formatCode>
                <c:ptCount val="4"/>
                <c:pt idx="0">
                  <c:v>0.16666666666666669</c:v>
                </c:pt>
                <c:pt idx="1">
                  <c:v>0</c:v>
                </c:pt>
                <c:pt idx="2">
                  <c:v>0.22619047619047619</c:v>
                </c:pt>
                <c:pt idx="3">
                  <c:v>2.8571428571428571E-2</c:v>
                </c:pt>
              </c:numCache>
            </c:numRef>
          </c:val>
        </c:ser>
        <c:ser>
          <c:idx val="19"/>
          <c:order val="19"/>
          <c:tx>
            <c:strRef>
              <c:f>Gràfics!$AJ$387</c:f>
              <c:strCache>
                <c:ptCount val="1"/>
                <c:pt idx="0">
                  <c:v>Educació, investigació i serveis culturals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Gràfics!$P$388:$P$391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Gràfics!$AJ$388:$AJ$391</c:f>
              <c:numCache>
                <c:formatCode>###0.0%</c:formatCode>
                <c:ptCount val="4"/>
                <c:pt idx="0">
                  <c:v>0.33333333333333337</c:v>
                </c:pt>
                <c:pt idx="1">
                  <c:v>0</c:v>
                </c:pt>
                <c:pt idx="2">
                  <c:v>0.13095238095238096</c:v>
                </c:pt>
                <c:pt idx="3">
                  <c:v>0.14285714285714288</c:v>
                </c:pt>
              </c:numCache>
            </c:numRef>
          </c:val>
        </c:ser>
        <c:ser>
          <c:idx val="20"/>
          <c:order val="20"/>
          <c:tx>
            <c:strRef>
              <c:f>Gràfics!$AK$387</c:f>
              <c:strCache>
                <c:ptCount val="1"/>
                <c:pt idx="0">
                  <c:v>Sanitat i assistència social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Gràfics!$P$388:$P$391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Gràfics!$AK$388:$AK$391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8.5714285714285715E-2</c:v>
                </c:pt>
              </c:numCache>
            </c:numRef>
          </c:val>
        </c:ser>
        <c:ser>
          <c:idx val="21"/>
          <c:order val="21"/>
          <c:tx>
            <c:strRef>
              <c:f>Gràfics!$AL$387</c:f>
              <c:strCache>
                <c:ptCount val="1"/>
                <c:pt idx="0">
                  <c:v>Otras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Gràfics!$P$388:$P$391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Gràfics!$AL$388:$AL$391</c:f>
              <c:numCache>
                <c:formatCode>###0.0%</c:formatCode>
                <c:ptCount val="4"/>
                <c:pt idx="0">
                  <c:v>0</c:v>
                </c:pt>
                <c:pt idx="1">
                  <c:v>8.3333333333333343E-2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269184"/>
        <c:axId val="156291456"/>
      </c:barChart>
      <c:catAx>
        <c:axId val="15626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291456"/>
        <c:crosses val="autoZero"/>
        <c:auto val="1"/>
        <c:lblAlgn val="ctr"/>
        <c:lblOffset val="100"/>
        <c:noMultiLvlLbl val="0"/>
      </c:catAx>
      <c:valAx>
        <c:axId val="15629145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56269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879"/>
          <c:y val="2.9281305192140294E-2"/>
          <c:w val="0.32274333333333333"/>
          <c:h val="0.9098935649069123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Gràfics!$N$585</c:f>
              <c:strCache>
                <c:ptCount val="1"/>
                <c:pt idx="0">
                  <c:v>Aturats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Gràfics!$M$586:$M$589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Gràfics!$N$586:$N$589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0.8571428571428571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Gràfics!$O$585</c:f>
              <c:strCache>
                <c:ptCount val="1"/>
                <c:pt idx="0">
                  <c:v>Inactius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Gràfics!$M$586:$M$589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Gràfics!$O$586:$O$589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0.14285714285714285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337664"/>
        <c:axId val="156339200"/>
      </c:barChart>
      <c:catAx>
        <c:axId val="15633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339200"/>
        <c:crosses val="autoZero"/>
        <c:auto val="1"/>
        <c:lblAlgn val="ctr"/>
        <c:lblOffset val="100"/>
        <c:noMultiLvlLbl val="0"/>
      </c:catAx>
      <c:valAx>
        <c:axId val="156339200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1563376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Gràfics!$N$724</c:f>
              <c:strCache>
                <c:ptCount val="1"/>
                <c:pt idx="0">
                  <c:v>ENGINYERIA DE MATERIALS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Gràfics!$O$722:$V$723</c:f>
              <c:multiLvlStrCache>
                <c:ptCount val="8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  <c:pt idx="6">
                    <c:v>No</c:v>
                  </c:pt>
                  <c:pt idx="7">
                    <c:v>Si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  <c:pt idx="6">
                    <c:v>Mateixa universitat</c:v>
                  </c:pt>
                </c:lvl>
              </c:multiLvlStrCache>
            </c:multiLvlStrRef>
          </c:cat>
          <c:val>
            <c:numRef>
              <c:f>Gràfics!$O$724:$V$724</c:f>
              <c:numCache>
                <c:formatCode>###0.0%</c:formatCode>
                <c:ptCount val="8"/>
                <c:pt idx="0">
                  <c:v>0.57142857142857151</c:v>
                </c:pt>
                <c:pt idx="1">
                  <c:v>0.14285714285714288</c:v>
                </c:pt>
                <c:pt idx="2">
                  <c:v>0</c:v>
                </c:pt>
                <c:pt idx="3">
                  <c:v>0</c:v>
                </c:pt>
                <c:pt idx="4">
                  <c:v>0.14285714285714288</c:v>
                </c:pt>
                <c:pt idx="5">
                  <c:v>0.14285714285714288</c:v>
                </c:pt>
                <c:pt idx="6">
                  <c:v>0.66666666666666674</c:v>
                </c:pt>
                <c:pt idx="7">
                  <c:v>0.33333333333333337</c:v>
                </c:pt>
              </c:numCache>
            </c:numRef>
          </c:val>
        </c:ser>
        <c:ser>
          <c:idx val="1"/>
          <c:order val="1"/>
          <c:tx>
            <c:strRef>
              <c:f>Gràfics!$N$725</c:f>
              <c:strCache>
                <c:ptCount val="1"/>
                <c:pt idx="0">
                  <c:v>ENGINYERIA EN ORGANITZACIÓ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8.8194444444444613E-3"/>
                  <c:y val="2.3518287037036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5.2916666666666667E-3"/>
                  <c:y val="-1.17592592592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Gràfics!$O$722:$V$723</c:f>
              <c:multiLvlStrCache>
                <c:ptCount val="8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  <c:pt idx="6">
                    <c:v>No</c:v>
                  </c:pt>
                  <c:pt idx="7">
                    <c:v>Si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  <c:pt idx="6">
                    <c:v>Mateixa universitat</c:v>
                  </c:pt>
                </c:lvl>
              </c:multiLvlStrCache>
            </c:multiLvlStrRef>
          </c:cat>
          <c:val>
            <c:numRef>
              <c:f>Gràfics!$O$725:$V$725</c:f>
              <c:numCache>
                <c:formatCode>###0.0%</c:formatCode>
                <c:ptCount val="8"/>
                <c:pt idx="0">
                  <c:v>0.5</c:v>
                </c:pt>
                <c:pt idx="1">
                  <c:v>0</c:v>
                </c:pt>
                <c:pt idx="2">
                  <c:v>8.3333333333333343E-2</c:v>
                </c:pt>
                <c:pt idx="3">
                  <c:v>0.33333333333333337</c:v>
                </c:pt>
                <c:pt idx="4">
                  <c:v>0</c:v>
                </c:pt>
                <c:pt idx="5">
                  <c:v>8.3333333333333343E-2</c:v>
                </c:pt>
                <c:pt idx="6">
                  <c:v>0.5</c:v>
                </c:pt>
                <c:pt idx="7">
                  <c:v>0.5</c:v>
                </c:pt>
              </c:numCache>
            </c:numRef>
          </c:val>
        </c:ser>
        <c:ser>
          <c:idx val="2"/>
          <c:order val="2"/>
          <c:tx>
            <c:strRef>
              <c:f>Gràfics!$N$726</c:f>
              <c:strCache>
                <c:ptCount val="1"/>
                <c:pt idx="0">
                  <c:v>ENGINYERIA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layout>
                <c:manualLayout>
                  <c:x val="5.2916666666666667E-3"/>
                  <c:y val="8.819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Gràfics!$O$722:$V$723</c:f>
              <c:multiLvlStrCache>
                <c:ptCount val="8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  <c:pt idx="6">
                    <c:v>No</c:v>
                  </c:pt>
                  <c:pt idx="7">
                    <c:v>Si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  <c:pt idx="6">
                    <c:v>Mateixa universitat</c:v>
                  </c:pt>
                </c:lvl>
              </c:multiLvlStrCache>
            </c:multiLvlStrRef>
          </c:cat>
          <c:val>
            <c:numRef>
              <c:f>Gràfics!$O$726:$V$726</c:f>
              <c:numCache>
                <c:formatCode>###0.0%</c:formatCode>
                <c:ptCount val="8"/>
                <c:pt idx="0">
                  <c:v>0.26190476190476192</c:v>
                </c:pt>
                <c:pt idx="1">
                  <c:v>0.13095238095238096</c:v>
                </c:pt>
                <c:pt idx="2">
                  <c:v>3.5714285714285719E-2</c:v>
                </c:pt>
                <c:pt idx="3">
                  <c:v>0.41666666666666663</c:v>
                </c:pt>
                <c:pt idx="4">
                  <c:v>7.1428571428571438E-2</c:v>
                </c:pt>
                <c:pt idx="5">
                  <c:v>8.3333333333333343E-2</c:v>
                </c:pt>
                <c:pt idx="6">
                  <c:v>0.70967741935483875</c:v>
                </c:pt>
                <c:pt idx="7">
                  <c:v>0.29032258064516125</c:v>
                </c:pt>
              </c:numCache>
            </c:numRef>
          </c:val>
        </c:ser>
        <c:ser>
          <c:idx val="3"/>
          <c:order val="3"/>
          <c:tx>
            <c:strRef>
              <c:f>Gràfics!$N$727</c:f>
              <c:strCache>
                <c:ptCount val="1"/>
                <c:pt idx="0">
                  <c:v>ENGINYERIA QUÍMICA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2347222222222223E-2"/>
                  <c:y val="2.9398148148148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40277777777777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111111111111111E-2"/>
                  <c:y val="8.819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4111111111111111E-2"/>
                  <c:y val="8.819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583333333333333E-2"/>
                  <c:y val="2.9398148148148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4111111111111111E-2"/>
                  <c:y val="8.819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4694444444444446E-2"/>
                  <c:y val="2.9398148148148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Gràfics!$O$722:$V$723</c:f>
              <c:multiLvlStrCache>
                <c:ptCount val="8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  <c:pt idx="6">
                    <c:v>No</c:v>
                  </c:pt>
                  <c:pt idx="7">
                    <c:v>Si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  <c:pt idx="6">
                    <c:v>Mateixa universitat</c:v>
                  </c:pt>
                </c:lvl>
              </c:multiLvlStrCache>
            </c:multiLvlStrRef>
          </c:cat>
          <c:val>
            <c:numRef>
              <c:f>Gràfics!$O$727:$V$727</c:f>
              <c:numCache>
                <c:formatCode>###0.0%</c:formatCode>
                <c:ptCount val="8"/>
                <c:pt idx="0">
                  <c:v>0.37142857142857144</c:v>
                </c:pt>
                <c:pt idx="1">
                  <c:v>0.17142857142857143</c:v>
                </c:pt>
                <c:pt idx="2">
                  <c:v>5.7142857142857141E-2</c:v>
                </c:pt>
                <c:pt idx="3">
                  <c:v>0.31428571428571428</c:v>
                </c:pt>
                <c:pt idx="4">
                  <c:v>5.7142857142857141E-2</c:v>
                </c:pt>
                <c:pt idx="5">
                  <c:v>2.8571428571428571E-2</c:v>
                </c:pt>
                <c:pt idx="6">
                  <c:v>0.59090909090909094</c:v>
                </c:pt>
                <c:pt idx="7">
                  <c:v>0.40909090909090906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367872"/>
        <c:axId val="156971776"/>
        <c:axId val="0"/>
      </c:bar3DChart>
      <c:catAx>
        <c:axId val="156367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56971776"/>
        <c:crosses val="autoZero"/>
        <c:auto val="1"/>
        <c:lblAlgn val="ctr"/>
        <c:lblOffset val="100"/>
        <c:noMultiLvlLbl val="0"/>
      </c:catAx>
      <c:valAx>
        <c:axId val="15697177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563678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ca-ES" u="sng"/>
              <a:t>Tipus de contracte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98888888888889"/>
          <c:y val="0.22790333333333335"/>
          <c:w val="0.73424074074074075"/>
          <c:h val="0.5889444444444444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Resum!$AJ$5:$AJ$6</c:f>
              <c:strCache>
                <c:ptCount val="1"/>
                <c:pt idx="0">
                  <c:v>Fix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Resum!$AI$7:$AI$10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Resum!$AJ$7:$AJ$10</c:f>
              <c:numCache>
                <c:formatCode>###0.0%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0.70238095238095244</c:v>
                </c:pt>
                <c:pt idx="3">
                  <c:v>0.62857142857142856</c:v>
                </c:pt>
              </c:numCache>
            </c:numRef>
          </c:val>
        </c:ser>
        <c:ser>
          <c:idx val="1"/>
          <c:order val="1"/>
          <c:tx>
            <c:strRef>
              <c:f>Resum!$AK$5:$AK$6</c:f>
              <c:strCache>
                <c:ptCount val="1"/>
                <c:pt idx="0">
                  <c:v>Autònom</c:v>
                </c:pt>
              </c:strCache>
            </c:strRef>
          </c:tx>
          <c:spPr>
            <a:solidFill>
              <a:schemeClr val="accent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Resum!$AI$7:$AI$10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Resum!$AK$7:$AK$10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8.3333333333333343E-2</c:v>
                </c:pt>
                <c:pt idx="3">
                  <c:v>5.7142857142857141E-2</c:v>
                </c:pt>
              </c:numCache>
            </c:numRef>
          </c:val>
        </c:ser>
        <c:ser>
          <c:idx val="2"/>
          <c:order val="2"/>
          <c:tx>
            <c:strRef>
              <c:f>Resum!$AL$5:$AL$6</c:f>
              <c:strCache>
                <c:ptCount val="1"/>
                <c:pt idx="0">
                  <c:v>Temporal</c:v>
                </c:pt>
              </c:strCache>
            </c:strRef>
          </c:tx>
          <c:spPr>
            <a:solidFill>
              <a:schemeClr val="accent3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Resum!$AI$7:$AI$10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Resum!$AL$7:$AL$10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0.20238095238095238</c:v>
                </c:pt>
                <c:pt idx="3">
                  <c:v>0.22857142857142856</c:v>
                </c:pt>
              </c:numCache>
            </c:numRef>
          </c:val>
        </c:ser>
        <c:ser>
          <c:idx val="3"/>
          <c:order val="3"/>
          <c:tx>
            <c:strRef>
              <c:f>Resum!$AM$5:$AM$6</c:f>
              <c:strCache>
                <c:ptCount val="1"/>
                <c:pt idx="0">
                  <c:v>Becaris</c:v>
                </c:pt>
              </c:strCache>
            </c:strRef>
          </c:tx>
          <c:spPr>
            <a:solidFill>
              <a:schemeClr val="accent4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Resum!$AI$7:$AI$10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Resum!$AM$7:$AM$10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1.1904761904761904E-2</c:v>
                </c:pt>
                <c:pt idx="3">
                  <c:v>8.5714285714285715E-2</c:v>
                </c:pt>
              </c:numCache>
            </c:numRef>
          </c:val>
        </c:ser>
        <c:ser>
          <c:idx val="4"/>
          <c:order val="4"/>
          <c:tx>
            <c:strRef>
              <c:f>Resum!$AN$5:$AN$6</c:f>
              <c:strCache>
                <c:ptCount val="1"/>
                <c:pt idx="0">
                  <c:v>No contracte</c:v>
                </c:pt>
              </c:strCache>
            </c:strRef>
          </c:tx>
          <c:spPr>
            <a:solidFill>
              <a:schemeClr val="accent5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strRef>
              <c:f>Resum!$AI$7:$AI$10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Resum!$AN$7:$AN$10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38499200"/>
        <c:axId val="138500736"/>
        <c:axId val="0"/>
      </c:bar3DChart>
      <c:catAx>
        <c:axId val="138499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38500736"/>
        <c:crosses val="autoZero"/>
        <c:auto val="1"/>
        <c:lblAlgn val="ctr"/>
        <c:lblOffset val="100"/>
        <c:noMultiLvlLbl val="0"/>
      </c:catAx>
      <c:valAx>
        <c:axId val="1385007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384992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Gràfics!$M$747</c:f>
              <c:strCache>
                <c:ptCount val="1"/>
                <c:pt idx="0">
                  <c:v>ENGINYERIA DE MATERIALS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Gràfics!$N$745:$Q$746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Gràfics!$N$747:$Q$747</c:f>
              <c:numCache>
                <c:formatCode>###0.0%</c:formatCode>
                <c:ptCount val="4"/>
                <c:pt idx="0">
                  <c:v>0.7142857142857143</c:v>
                </c:pt>
                <c:pt idx="1">
                  <c:v>0</c:v>
                </c:pt>
                <c:pt idx="2">
                  <c:v>0.28571428571428575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Gràfics!$M$748</c:f>
              <c:strCache>
                <c:ptCount val="1"/>
                <c:pt idx="0">
                  <c:v>ENGINYERIA EN ORGANITZACIÓ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Gràfics!$N$745:$Q$746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Gràfics!$N$748:$Q$748</c:f>
              <c:numCache>
                <c:formatCode>###0.0%</c:formatCode>
                <c:ptCount val="4"/>
                <c:pt idx="0">
                  <c:v>0.41666666666666663</c:v>
                </c:pt>
                <c:pt idx="1">
                  <c:v>0.16666666666666669</c:v>
                </c:pt>
                <c:pt idx="2">
                  <c:v>0.16666666666666669</c:v>
                </c:pt>
                <c:pt idx="3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Gràfics!$M$749</c:f>
              <c:strCache>
                <c:ptCount val="1"/>
                <c:pt idx="0">
                  <c:v>ENGINYERIA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Gràfics!$N$745:$Q$746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Gràfics!$N$749:$Q$749</c:f>
              <c:numCache>
                <c:formatCode>###0.0%</c:formatCode>
                <c:ptCount val="4"/>
                <c:pt idx="0">
                  <c:v>0.30952380952380953</c:v>
                </c:pt>
                <c:pt idx="1">
                  <c:v>0.30952380952380953</c:v>
                </c:pt>
                <c:pt idx="2">
                  <c:v>0.16666666666666669</c:v>
                </c:pt>
                <c:pt idx="3">
                  <c:v>0.21428571428571427</c:v>
                </c:pt>
              </c:numCache>
            </c:numRef>
          </c:val>
        </c:ser>
        <c:ser>
          <c:idx val="3"/>
          <c:order val="3"/>
          <c:tx>
            <c:strRef>
              <c:f>Gràfics!$M$750</c:f>
              <c:strCache>
                <c:ptCount val="1"/>
                <c:pt idx="0">
                  <c:v>ENGINYERIA QUÍMICA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Gràfics!$N$745:$Q$746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Gràfics!$N$750:$Q$750</c:f>
              <c:numCache>
                <c:formatCode>###0.0%</c:formatCode>
                <c:ptCount val="4"/>
                <c:pt idx="0">
                  <c:v>0.4</c:v>
                </c:pt>
                <c:pt idx="1">
                  <c:v>0.4</c:v>
                </c:pt>
                <c:pt idx="2">
                  <c:v>8.5714285714285715E-2</c:v>
                </c:pt>
                <c:pt idx="3">
                  <c:v>0.11428571428571428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020928"/>
        <c:axId val="157022464"/>
        <c:axId val="0"/>
      </c:bar3DChart>
      <c:catAx>
        <c:axId val="157020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57022464"/>
        <c:crosses val="autoZero"/>
        <c:auto val="1"/>
        <c:lblAlgn val="ctr"/>
        <c:lblOffset val="100"/>
        <c:noMultiLvlLbl val="0"/>
      </c:catAx>
      <c:valAx>
        <c:axId val="15702246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570209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'Taules comparativa'!$B$17</c:f>
              <c:strCache>
                <c:ptCount val="1"/>
                <c:pt idx="0">
                  <c:v>No ha treballat mai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0%" sourceLinked="0"/>
            <c:txPr>
              <a:bodyPr/>
              <a:lstStyle/>
              <a:p>
                <a:pPr>
                  <a:defRPr sz="105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comparativa'!$C$15:$N$16</c:f>
              <c:multiLvlStrCache>
                <c:ptCount val="12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</c:lvl>
                <c:lvl>
                  <c:pt idx="0">
                    <c:v>ENGINYERIA D'ORGANITZACIÓ INDUSTRIAL</c:v>
                  </c:pt>
                  <c:pt idx="3">
                    <c:v>ENGINYERIA DE MATERIALS (TITULACIÓ CONJUNTA AMB LA UB)</c:v>
                  </c:pt>
                  <c:pt idx="6">
                    <c:v>ENGINYERIA INDUSTRIAL</c:v>
                  </c:pt>
                  <c:pt idx="9">
                    <c:v>ENGINYERIA QUÍMICA</c:v>
                  </c:pt>
                </c:lvl>
              </c:multiLvlStrCache>
            </c:multiLvlStrRef>
          </c:cat>
          <c:val>
            <c:numRef>
              <c:f>'Taules comparativa'!$C$17:$N$17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%">
                  <c:v>0</c:v>
                </c:pt>
                <c:pt idx="4" formatCode="0.0%">
                  <c:v>0</c:v>
                </c:pt>
                <c:pt idx="5" formatCode="0.0%">
                  <c:v>0.14299999999999999</c:v>
                </c:pt>
                <c:pt idx="6" formatCode="0.0%">
                  <c:v>0</c:v>
                </c:pt>
                <c:pt idx="7" formatCode="0.0%">
                  <c:v>0</c:v>
                </c:pt>
                <c:pt idx="8" formatCode="0.0%">
                  <c:v>0</c:v>
                </c:pt>
                <c:pt idx="9" formatCode="0.0%">
                  <c:v>0</c:v>
                </c:pt>
                <c:pt idx="10" formatCode="0.0%">
                  <c:v>0</c:v>
                </c:pt>
                <c:pt idx="11" formatCode="0.0%">
                  <c:v>0</c:v>
                </c:pt>
              </c:numCache>
            </c:numRef>
          </c:val>
        </c:ser>
        <c:ser>
          <c:idx val="0"/>
          <c:order val="1"/>
          <c:tx>
            <c:strRef>
              <c:f>'Taules comparativa'!$B$18</c:f>
              <c:strCache>
                <c:ptCount val="1"/>
                <c:pt idx="0">
                  <c:v>Aturat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7"/>
              <c:numFmt formatCode="0%" sourceLinked="0"/>
              <c:spPr/>
              <c:txPr>
                <a:bodyPr/>
                <a:lstStyle/>
                <a:p>
                  <a:pPr>
                    <a:defRPr sz="1100" b="1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comparativa'!$C$15:$N$16</c:f>
              <c:multiLvlStrCache>
                <c:ptCount val="12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</c:lvl>
                <c:lvl>
                  <c:pt idx="0">
                    <c:v>ENGINYERIA D'ORGANITZACIÓ INDUSTRIAL</c:v>
                  </c:pt>
                  <c:pt idx="3">
                    <c:v>ENGINYERIA DE MATERIALS (TITULACIÓ CONJUNTA AMB LA UB)</c:v>
                  </c:pt>
                  <c:pt idx="6">
                    <c:v>ENGINYERIA INDUSTRIAL</c:v>
                  </c:pt>
                  <c:pt idx="9">
                    <c:v>ENGINYERIA QUÍMICA</c:v>
                  </c:pt>
                </c:lvl>
              </c:multiLvlStrCache>
            </c:multiLvlStrRef>
          </c:cat>
          <c:val>
            <c:numRef>
              <c:f>'Taules comparativa'!$C$18:$N$18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8.3000000000000004E-2</c:v>
                </c:pt>
                <c:pt idx="3" formatCode="0.0%">
                  <c:v>0</c:v>
                </c:pt>
                <c:pt idx="4" formatCode="0.0%">
                  <c:v>0</c:v>
                </c:pt>
                <c:pt idx="5" formatCode="0.0%">
                  <c:v>0.14299999999999999</c:v>
                </c:pt>
                <c:pt idx="6" formatCode="0.0%">
                  <c:v>4.1666666666666664E-2</c:v>
                </c:pt>
                <c:pt idx="7" formatCode="0.0%">
                  <c:v>0.16666666666666666</c:v>
                </c:pt>
                <c:pt idx="8" formatCode="0.0%">
                  <c:v>8.3000000000000004E-2</c:v>
                </c:pt>
                <c:pt idx="9" formatCode="0.0%">
                  <c:v>6.6666666666666666E-2</c:v>
                </c:pt>
                <c:pt idx="10" formatCode="0.0%">
                  <c:v>2.5000000000000001E-2</c:v>
                </c:pt>
                <c:pt idx="11" formatCode="0.0%">
                  <c:v>5.7000000000000002E-2</c:v>
                </c:pt>
              </c:numCache>
            </c:numRef>
          </c:val>
        </c:ser>
        <c:ser>
          <c:idx val="2"/>
          <c:order val="2"/>
          <c:tx>
            <c:strRef>
              <c:f>'Taules comparativa'!$B$19</c:f>
              <c:strCache>
                <c:ptCount val="1"/>
                <c:pt idx="0">
                  <c:v>Ocupat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4.825938469284516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3.6194538519633873E-3"/>
                  <c:y val="-4.89296636085626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0324230866056457E-3"/>
                  <c:y val="-4.89296636085626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4.8259384692846052E-3"/>
                  <c:y val="-7.33944954128440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6.0324230866056457E-3"/>
                  <c:y val="-2.44648318042813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3.619453851963387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6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comparativa'!$C$15:$N$16</c:f>
              <c:multiLvlStrCache>
                <c:ptCount val="12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</c:lvl>
                <c:lvl>
                  <c:pt idx="0">
                    <c:v>ENGINYERIA D'ORGANITZACIÓ INDUSTRIAL</c:v>
                  </c:pt>
                  <c:pt idx="3">
                    <c:v>ENGINYERIA DE MATERIALS (TITULACIÓ CONJUNTA AMB LA UB)</c:v>
                  </c:pt>
                  <c:pt idx="6">
                    <c:v>ENGINYERIA INDUSTRIAL</c:v>
                  </c:pt>
                  <c:pt idx="9">
                    <c:v>ENGINYERIA QUÍMICA</c:v>
                  </c:pt>
                </c:lvl>
              </c:multiLvlStrCache>
            </c:multiLvlStrRef>
          </c:cat>
          <c:val>
            <c:numRef>
              <c:f>'Taules comparativa'!$C$19:$N$19</c:f>
              <c:numCache>
                <c:formatCode>0.00%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0.91700000000000004</c:v>
                </c:pt>
                <c:pt idx="3" formatCode="0.0%">
                  <c:v>1</c:v>
                </c:pt>
                <c:pt idx="4" formatCode="0.0%">
                  <c:v>1</c:v>
                </c:pt>
                <c:pt idx="5" formatCode="0.0%">
                  <c:v>0.71399999999999997</c:v>
                </c:pt>
                <c:pt idx="6" formatCode="0.0%">
                  <c:v>0.95833333333333337</c:v>
                </c:pt>
                <c:pt idx="7" formatCode="0.0%">
                  <c:v>0.83333333333333337</c:v>
                </c:pt>
                <c:pt idx="8" formatCode="0.0%">
                  <c:v>0.91700000000000004</c:v>
                </c:pt>
                <c:pt idx="9" formatCode="0.0%">
                  <c:v>0.93333333333333335</c:v>
                </c:pt>
                <c:pt idx="10" formatCode="0.0%">
                  <c:v>0.97499999999999998</c:v>
                </c:pt>
                <c:pt idx="11" formatCode="0.0%">
                  <c:v>0.94299999999999995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41699712"/>
        <c:axId val="141746560"/>
        <c:axId val="0"/>
      </c:bar3DChart>
      <c:catAx>
        <c:axId val="1416997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41746560"/>
        <c:crosses val="autoZero"/>
        <c:auto val="1"/>
        <c:lblAlgn val="ctr"/>
        <c:lblOffset val="100"/>
        <c:noMultiLvlLbl val="0"/>
      </c:catAx>
      <c:valAx>
        <c:axId val="141746560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41699712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3.7322108742428646E-2"/>
          <c:y val="1.4746539498083692E-2"/>
          <c:w val="0.93506368917652349"/>
          <c:h val="7.4140259330089095E-2"/>
        </c:manualLayout>
      </c:layout>
      <c:overlay val="0"/>
      <c:txPr>
        <a:bodyPr/>
        <a:lstStyle/>
        <a:p>
          <a:pPr>
            <a:defRPr sz="14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680174193150475E-2"/>
          <c:y val="0.11550090145667441"/>
          <c:w val="0.92874425910996394"/>
          <c:h val="0.7425110427750283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'Taules comparativa'!$B$29</c:f>
              <c:strCache>
                <c:ptCount val="1"/>
                <c:pt idx="0">
                  <c:v>Més
d'un any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comparativa'!$C$27:$N$28</c:f>
              <c:multiLvlStrCache>
                <c:ptCount val="12"/>
                <c:lvl>
                  <c:pt idx="0">
                    <c:v>ENGINYERIA D'ORGANITZACIÓ INDUSTRIAL</c:v>
                  </c:pt>
                  <c:pt idx="1">
                    <c:v>ENGINYERIA DE MATERIALS (TITULACIÓ CONJUNTA AMB LA UB)</c:v>
                  </c:pt>
                  <c:pt idx="2">
                    <c:v>ENGINYERIA INDUSTRIAL</c:v>
                  </c:pt>
                  <c:pt idx="3">
                    <c:v>ENGINYERIA QUÍMICA</c:v>
                  </c:pt>
                  <c:pt idx="4">
                    <c:v>ENGINYERIA D'ORGANITZACIÓ INDUSTRIAL</c:v>
                  </c:pt>
                  <c:pt idx="5">
                    <c:v>ENGINYERIA DE MATERIALS (TITULACIÓ CONJUNTA AMB LA UB)</c:v>
                  </c:pt>
                  <c:pt idx="6">
                    <c:v>ENGINYERIA INDUSTRIAL</c:v>
                  </c:pt>
                  <c:pt idx="7">
                    <c:v>ENGINYERIA QUÍMICA</c:v>
                  </c:pt>
                  <c:pt idx="8">
                    <c:v>ENGINYERIA D'ORGANITZACIÓ INDUSTRIAL</c:v>
                  </c:pt>
                  <c:pt idx="9">
                    <c:v>ENGINYERIA DE MATERIALS (TITULACIÓ CONJUNTA AMB LA UB)</c:v>
                  </c:pt>
                  <c:pt idx="10">
                    <c:v>ENGINYERIA INDUSTRIAL</c:v>
                  </c:pt>
                  <c:pt idx="11">
                    <c:v>ENGINYERIA QUÍMICA</c:v>
                  </c:pt>
                </c:lvl>
                <c:lvl>
                  <c:pt idx="0">
                    <c:v>2008</c:v>
                  </c:pt>
                  <c:pt idx="4">
                    <c:v>2011</c:v>
                  </c:pt>
                  <c:pt idx="8">
                    <c:v>2014</c:v>
                  </c:pt>
                </c:lvl>
              </c:multiLvlStrCache>
            </c:multiLvlStrRef>
          </c:cat>
          <c:val>
            <c:numRef>
              <c:f>'Taules comparativa'!$C$29:$N$29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2.3809523809523808E-2</c:v>
                </c:pt>
                <c:pt idx="3">
                  <c:v>0.5</c:v>
                </c:pt>
                <c:pt idx="4">
                  <c:v>2.6086956521739129E-2</c:v>
                </c:pt>
                <c:pt idx="5">
                  <c:v>0</c:v>
                </c:pt>
                <c:pt idx="6">
                  <c:v>3.8461538461538464E-2</c:v>
                </c:pt>
                <c:pt idx="7">
                  <c:v>0</c:v>
                </c:pt>
                <c:pt idx="8">
                  <c:v>8.3000000000000004E-2</c:v>
                </c:pt>
                <c:pt idx="9">
                  <c:v>0.16700000000000001</c:v>
                </c:pt>
                <c:pt idx="10">
                  <c:v>2.4E-2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'Taules comparativa'!$B$30</c:f>
              <c:strCache>
                <c:ptCount val="1"/>
                <c:pt idx="0">
                  <c:v>De 6 a 12
mesos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5"/>
              <c:layout>
                <c:manualLayout>
                  <c:x val="-5.3003104063598164E-3"/>
                  <c:y val="2.34432266888030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0%" sourceLinked="0"/>
            <c:txPr>
              <a:bodyPr/>
              <a:lstStyle/>
              <a:p>
                <a:pPr>
                  <a:defRPr sz="105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comparativa'!$C$27:$N$28</c:f>
              <c:multiLvlStrCache>
                <c:ptCount val="12"/>
                <c:lvl>
                  <c:pt idx="0">
                    <c:v>ENGINYERIA D'ORGANITZACIÓ INDUSTRIAL</c:v>
                  </c:pt>
                  <c:pt idx="1">
                    <c:v>ENGINYERIA DE MATERIALS (TITULACIÓ CONJUNTA AMB LA UB)</c:v>
                  </c:pt>
                  <c:pt idx="2">
                    <c:v>ENGINYERIA INDUSTRIAL</c:v>
                  </c:pt>
                  <c:pt idx="3">
                    <c:v>ENGINYERIA QUÍMICA</c:v>
                  </c:pt>
                  <c:pt idx="4">
                    <c:v>ENGINYERIA D'ORGANITZACIÓ INDUSTRIAL</c:v>
                  </c:pt>
                  <c:pt idx="5">
                    <c:v>ENGINYERIA DE MATERIALS (TITULACIÓ CONJUNTA AMB LA UB)</c:v>
                  </c:pt>
                  <c:pt idx="6">
                    <c:v>ENGINYERIA INDUSTRIAL</c:v>
                  </c:pt>
                  <c:pt idx="7">
                    <c:v>ENGINYERIA QUÍMICA</c:v>
                  </c:pt>
                  <c:pt idx="8">
                    <c:v>ENGINYERIA D'ORGANITZACIÓ INDUSTRIAL</c:v>
                  </c:pt>
                  <c:pt idx="9">
                    <c:v>ENGINYERIA DE MATERIALS (TITULACIÓ CONJUNTA AMB LA UB)</c:v>
                  </c:pt>
                  <c:pt idx="10">
                    <c:v>ENGINYERIA INDUSTRIAL</c:v>
                  </c:pt>
                  <c:pt idx="11">
                    <c:v>ENGINYERIA QUÍMICA</c:v>
                  </c:pt>
                </c:lvl>
                <c:lvl>
                  <c:pt idx="0">
                    <c:v>2008</c:v>
                  </c:pt>
                  <c:pt idx="4">
                    <c:v>2011</c:v>
                  </c:pt>
                  <c:pt idx="8">
                    <c:v>2014</c:v>
                  </c:pt>
                </c:lvl>
              </c:multiLvlStrCache>
            </c:multiLvlStrRef>
          </c:cat>
          <c:val>
            <c:numRef>
              <c:f>'Taules comparativa'!$C$30:$N$30</c:f>
              <c:numCache>
                <c:formatCode>0.00%</c:formatCode>
                <c:ptCount val="12"/>
                <c:pt idx="0">
                  <c:v>5.2631578947368418E-2</c:v>
                </c:pt>
                <c:pt idx="1">
                  <c:v>0.2</c:v>
                </c:pt>
                <c:pt idx="2">
                  <c:v>1.1904761904761904E-2</c:v>
                </c:pt>
                <c:pt idx="3">
                  <c:v>0</c:v>
                </c:pt>
                <c:pt idx="4">
                  <c:v>3.4782608695652174E-2</c:v>
                </c:pt>
                <c:pt idx="5">
                  <c:v>0.1111111111111111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2.4E-2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'Taules comparativa'!$B$31</c:f>
              <c:strCache>
                <c:ptCount val="1"/>
                <c:pt idx="0">
                  <c:v>De 3 a 6
mesos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5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0%" sourceLinked="0"/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comparativa'!$C$27:$N$28</c:f>
              <c:multiLvlStrCache>
                <c:ptCount val="12"/>
                <c:lvl>
                  <c:pt idx="0">
                    <c:v>ENGINYERIA D'ORGANITZACIÓ INDUSTRIAL</c:v>
                  </c:pt>
                  <c:pt idx="1">
                    <c:v>ENGINYERIA DE MATERIALS (TITULACIÓ CONJUNTA AMB LA UB)</c:v>
                  </c:pt>
                  <c:pt idx="2">
                    <c:v>ENGINYERIA INDUSTRIAL</c:v>
                  </c:pt>
                  <c:pt idx="3">
                    <c:v>ENGINYERIA QUÍMICA</c:v>
                  </c:pt>
                  <c:pt idx="4">
                    <c:v>ENGINYERIA D'ORGANITZACIÓ INDUSTRIAL</c:v>
                  </c:pt>
                  <c:pt idx="5">
                    <c:v>ENGINYERIA DE MATERIALS (TITULACIÓ CONJUNTA AMB LA UB)</c:v>
                  </c:pt>
                  <c:pt idx="6">
                    <c:v>ENGINYERIA INDUSTRIAL</c:v>
                  </c:pt>
                  <c:pt idx="7">
                    <c:v>ENGINYERIA QUÍMICA</c:v>
                  </c:pt>
                  <c:pt idx="8">
                    <c:v>ENGINYERIA D'ORGANITZACIÓ INDUSTRIAL</c:v>
                  </c:pt>
                  <c:pt idx="9">
                    <c:v>ENGINYERIA DE MATERIALS (TITULACIÓ CONJUNTA AMB LA UB)</c:v>
                  </c:pt>
                  <c:pt idx="10">
                    <c:v>ENGINYERIA INDUSTRIAL</c:v>
                  </c:pt>
                  <c:pt idx="11">
                    <c:v>ENGINYERIA QUÍMICA</c:v>
                  </c:pt>
                </c:lvl>
                <c:lvl>
                  <c:pt idx="0">
                    <c:v>2008</c:v>
                  </c:pt>
                  <c:pt idx="4">
                    <c:v>2011</c:v>
                  </c:pt>
                  <c:pt idx="8">
                    <c:v>2014</c:v>
                  </c:pt>
                </c:lvl>
              </c:multiLvlStrCache>
            </c:multiLvlStrRef>
          </c:cat>
          <c:val>
            <c:numRef>
              <c:f>'Taules comparativa'!$C$31:$N$31</c:f>
              <c:numCache>
                <c:formatCode>0.00%</c:formatCode>
                <c:ptCount val="12"/>
                <c:pt idx="0">
                  <c:v>5.2631578947368418E-2</c:v>
                </c:pt>
                <c:pt idx="1">
                  <c:v>0.2</c:v>
                </c:pt>
                <c:pt idx="2">
                  <c:v>9.5238095238095233E-2</c:v>
                </c:pt>
                <c:pt idx="3">
                  <c:v>0</c:v>
                </c:pt>
                <c:pt idx="4">
                  <c:v>9.5652173913043481E-2</c:v>
                </c:pt>
                <c:pt idx="5">
                  <c:v>0</c:v>
                </c:pt>
                <c:pt idx="6">
                  <c:v>0.10256410256410256</c:v>
                </c:pt>
                <c:pt idx="7">
                  <c:v>2.5000000000000001E-2</c:v>
                </c:pt>
                <c:pt idx="8">
                  <c:v>0</c:v>
                </c:pt>
                <c:pt idx="9">
                  <c:v>0</c:v>
                </c:pt>
                <c:pt idx="10">
                  <c:v>2.4E-2</c:v>
                </c:pt>
                <c:pt idx="11">
                  <c:v>0.17100000000000001</c:v>
                </c:pt>
              </c:numCache>
            </c:numRef>
          </c:val>
        </c:ser>
        <c:ser>
          <c:idx val="3"/>
          <c:order val="3"/>
          <c:tx>
            <c:strRef>
              <c:f>'Taules comparativa'!$B$32</c:f>
              <c:strCache>
                <c:ptCount val="1"/>
                <c:pt idx="0">
                  <c:v>D'un a 3 mesos</c:v>
                </c:pt>
              </c:strCache>
            </c:strRef>
          </c:tx>
          <c:spPr>
            <a:solidFill>
              <a:srgbClr val="F79646">
                <a:lumMod val="20000"/>
                <a:lumOff val="8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0%" sourceLinked="0"/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comparativa'!$C$27:$N$28</c:f>
              <c:multiLvlStrCache>
                <c:ptCount val="12"/>
                <c:lvl>
                  <c:pt idx="0">
                    <c:v>ENGINYERIA D'ORGANITZACIÓ INDUSTRIAL</c:v>
                  </c:pt>
                  <c:pt idx="1">
                    <c:v>ENGINYERIA DE MATERIALS (TITULACIÓ CONJUNTA AMB LA UB)</c:v>
                  </c:pt>
                  <c:pt idx="2">
                    <c:v>ENGINYERIA INDUSTRIAL</c:v>
                  </c:pt>
                  <c:pt idx="3">
                    <c:v>ENGINYERIA QUÍMICA</c:v>
                  </c:pt>
                  <c:pt idx="4">
                    <c:v>ENGINYERIA D'ORGANITZACIÓ INDUSTRIAL</c:v>
                  </c:pt>
                  <c:pt idx="5">
                    <c:v>ENGINYERIA DE MATERIALS (TITULACIÓ CONJUNTA AMB LA UB)</c:v>
                  </c:pt>
                  <c:pt idx="6">
                    <c:v>ENGINYERIA INDUSTRIAL</c:v>
                  </c:pt>
                  <c:pt idx="7">
                    <c:v>ENGINYERIA QUÍMICA</c:v>
                  </c:pt>
                  <c:pt idx="8">
                    <c:v>ENGINYERIA D'ORGANITZACIÓ INDUSTRIAL</c:v>
                  </c:pt>
                  <c:pt idx="9">
                    <c:v>ENGINYERIA DE MATERIALS (TITULACIÓ CONJUNTA AMB LA UB)</c:v>
                  </c:pt>
                  <c:pt idx="10">
                    <c:v>ENGINYERIA INDUSTRIAL</c:v>
                  </c:pt>
                  <c:pt idx="11">
                    <c:v>ENGINYERIA QUÍMICA</c:v>
                  </c:pt>
                </c:lvl>
                <c:lvl>
                  <c:pt idx="0">
                    <c:v>2008</c:v>
                  </c:pt>
                  <c:pt idx="4">
                    <c:v>2011</c:v>
                  </c:pt>
                  <c:pt idx="8">
                    <c:v>2014</c:v>
                  </c:pt>
                </c:lvl>
              </c:multiLvlStrCache>
            </c:multiLvlStrRef>
          </c:cat>
          <c:val>
            <c:numRef>
              <c:f>'Taules comparativa'!$C$32:$N$32</c:f>
              <c:numCache>
                <c:formatCode>0.00%</c:formatCode>
                <c:ptCount val="12"/>
                <c:pt idx="0">
                  <c:v>5.2631578947368418E-2</c:v>
                </c:pt>
                <c:pt idx="1">
                  <c:v>0.1</c:v>
                </c:pt>
                <c:pt idx="2">
                  <c:v>0.17857142857142858</c:v>
                </c:pt>
                <c:pt idx="3">
                  <c:v>0</c:v>
                </c:pt>
                <c:pt idx="4">
                  <c:v>0.14782608695652175</c:v>
                </c:pt>
                <c:pt idx="5">
                  <c:v>0.1111111111111111</c:v>
                </c:pt>
                <c:pt idx="6">
                  <c:v>0.24358974358974358</c:v>
                </c:pt>
                <c:pt idx="7">
                  <c:v>0.25</c:v>
                </c:pt>
                <c:pt idx="8">
                  <c:v>0</c:v>
                </c:pt>
                <c:pt idx="9">
                  <c:v>0</c:v>
                </c:pt>
                <c:pt idx="10">
                  <c:v>0.107</c:v>
                </c:pt>
                <c:pt idx="11">
                  <c:v>0.25700000000000001</c:v>
                </c:pt>
              </c:numCache>
            </c:numRef>
          </c:val>
        </c:ser>
        <c:ser>
          <c:idx val="4"/>
          <c:order val="4"/>
          <c:tx>
            <c:strRef>
              <c:f>'Taules comparativa'!$B$33</c:f>
              <c:strCache>
                <c:ptCount val="1"/>
                <c:pt idx="0">
                  <c:v>Menys
d'un mes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0%" sourceLinked="0"/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comparativa'!$C$27:$N$28</c:f>
              <c:multiLvlStrCache>
                <c:ptCount val="12"/>
                <c:lvl>
                  <c:pt idx="0">
                    <c:v>ENGINYERIA D'ORGANITZACIÓ INDUSTRIAL</c:v>
                  </c:pt>
                  <c:pt idx="1">
                    <c:v>ENGINYERIA DE MATERIALS (TITULACIÓ CONJUNTA AMB LA UB)</c:v>
                  </c:pt>
                  <c:pt idx="2">
                    <c:v>ENGINYERIA INDUSTRIAL</c:v>
                  </c:pt>
                  <c:pt idx="3">
                    <c:v>ENGINYERIA QUÍMICA</c:v>
                  </c:pt>
                  <c:pt idx="4">
                    <c:v>ENGINYERIA D'ORGANITZACIÓ INDUSTRIAL</c:v>
                  </c:pt>
                  <c:pt idx="5">
                    <c:v>ENGINYERIA DE MATERIALS (TITULACIÓ CONJUNTA AMB LA UB)</c:v>
                  </c:pt>
                  <c:pt idx="6">
                    <c:v>ENGINYERIA INDUSTRIAL</c:v>
                  </c:pt>
                  <c:pt idx="7">
                    <c:v>ENGINYERIA QUÍMICA</c:v>
                  </c:pt>
                  <c:pt idx="8">
                    <c:v>ENGINYERIA D'ORGANITZACIÓ INDUSTRIAL</c:v>
                  </c:pt>
                  <c:pt idx="9">
                    <c:v>ENGINYERIA DE MATERIALS (TITULACIÓ CONJUNTA AMB LA UB)</c:v>
                  </c:pt>
                  <c:pt idx="10">
                    <c:v>ENGINYERIA INDUSTRIAL</c:v>
                  </c:pt>
                  <c:pt idx="11">
                    <c:v>ENGINYERIA QUÍMICA</c:v>
                  </c:pt>
                </c:lvl>
                <c:lvl>
                  <c:pt idx="0">
                    <c:v>2008</c:v>
                  </c:pt>
                  <c:pt idx="4">
                    <c:v>2011</c:v>
                  </c:pt>
                  <c:pt idx="8">
                    <c:v>2014</c:v>
                  </c:pt>
                </c:lvl>
              </c:multiLvlStrCache>
            </c:multiLvlStrRef>
          </c:cat>
          <c:val>
            <c:numRef>
              <c:f>'Taules comparativa'!$C$33:$N$33</c:f>
              <c:numCache>
                <c:formatCode>0.00%</c:formatCode>
                <c:ptCount val="12"/>
                <c:pt idx="0">
                  <c:v>5.2631578947368418E-2</c:v>
                </c:pt>
                <c:pt idx="1">
                  <c:v>0</c:v>
                </c:pt>
                <c:pt idx="2">
                  <c:v>0.23809523809523808</c:v>
                </c:pt>
                <c:pt idx="3">
                  <c:v>0</c:v>
                </c:pt>
                <c:pt idx="4">
                  <c:v>0.18260869565217391</c:v>
                </c:pt>
                <c:pt idx="5">
                  <c:v>0.27777777777777779</c:v>
                </c:pt>
                <c:pt idx="6">
                  <c:v>0.21794871794871795</c:v>
                </c:pt>
                <c:pt idx="7">
                  <c:v>0.35</c:v>
                </c:pt>
                <c:pt idx="8">
                  <c:v>0</c:v>
                </c:pt>
                <c:pt idx="9">
                  <c:v>0</c:v>
                </c:pt>
                <c:pt idx="10">
                  <c:v>0.11899999999999999</c:v>
                </c:pt>
                <c:pt idx="11">
                  <c:v>0.14299999999999999</c:v>
                </c:pt>
              </c:numCache>
            </c:numRef>
          </c:val>
        </c:ser>
        <c:ser>
          <c:idx val="5"/>
          <c:order val="5"/>
          <c:tx>
            <c:strRef>
              <c:f>'Taules comparativa'!$B$34</c:f>
              <c:strCache>
                <c:ptCount val="1"/>
                <c:pt idx="0">
                  <c:v>Abans
d'acabar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comparativa'!$C$27:$N$28</c:f>
              <c:multiLvlStrCache>
                <c:ptCount val="12"/>
                <c:lvl>
                  <c:pt idx="0">
                    <c:v>ENGINYERIA D'ORGANITZACIÓ INDUSTRIAL</c:v>
                  </c:pt>
                  <c:pt idx="1">
                    <c:v>ENGINYERIA DE MATERIALS (TITULACIÓ CONJUNTA AMB LA UB)</c:v>
                  </c:pt>
                  <c:pt idx="2">
                    <c:v>ENGINYERIA INDUSTRIAL</c:v>
                  </c:pt>
                  <c:pt idx="3">
                    <c:v>ENGINYERIA QUÍMICA</c:v>
                  </c:pt>
                  <c:pt idx="4">
                    <c:v>ENGINYERIA D'ORGANITZACIÓ INDUSTRIAL</c:v>
                  </c:pt>
                  <c:pt idx="5">
                    <c:v>ENGINYERIA DE MATERIALS (TITULACIÓ CONJUNTA AMB LA UB)</c:v>
                  </c:pt>
                  <c:pt idx="6">
                    <c:v>ENGINYERIA INDUSTRIAL</c:v>
                  </c:pt>
                  <c:pt idx="7">
                    <c:v>ENGINYERIA QUÍMICA</c:v>
                  </c:pt>
                  <c:pt idx="8">
                    <c:v>ENGINYERIA D'ORGANITZACIÓ INDUSTRIAL</c:v>
                  </c:pt>
                  <c:pt idx="9">
                    <c:v>ENGINYERIA DE MATERIALS (TITULACIÓ CONJUNTA AMB LA UB)</c:v>
                  </c:pt>
                  <c:pt idx="10">
                    <c:v>ENGINYERIA INDUSTRIAL</c:v>
                  </c:pt>
                  <c:pt idx="11">
                    <c:v>ENGINYERIA QUÍMICA</c:v>
                  </c:pt>
                </c:lvl>
                <c:lvl>
                  <c:pt idx="0">
                    <c:v>2008</c:v>
                  </c:pt>
                  <c:pt idx="4">
                    <c:v>2011</c:v>
                  </c:pt>
                  <c:pt idx="8">
                    <c:v>2014</c:v>
                  </c:pt>
                </c:lvl>
              </c:multiLvlStrCache>
            </c:multiLvlStrRef>
          </c:cat>
          <c:val>
            <c:numRef>
              <c:f>'Taules comparativa'!$C$34:$N$34</c:f>
              <c:numCache>
                <c:formatCode>0.00%</c:formatCode>
                <c:ptCount val="12"/>
                <c:pt idx="0">
                  <c:v>0.78947368421052633</c:v>
                </c:pt>
                <c:pt idx="1">
                  <c:v>0.5</c:v>
                </c:pt>
                <c:pt idx="2">
                  <c:v>0.45238095238095238</c:v>
                </c:pt>
                <c:pt idx="3">
                  <c:v>0.5</c:v>
                </c:pt>
                <c:pt idx="4">
                  <c:v>0.5130434782608696</c:v>
                </c:pt>
                <c:pt idx="5">
                  <c:v>0.5</c:v>
                </c:pt>
                <c:pt idx="6">
                  <c:v>0.39743589743589741</c:v>
                </c:pt>
                <c:pt idx="7">
                  <c:v>0.375</c:v>
                </c:pt>
                <c:pt idx="8">
                  <c:v>0.91700000000000004</c:v>
                </c:pt>
                <c:pt idx="9">
                  <c:v>0.83299999999999996</c:v>
                </c:pt>
                <c:pt idx="10">
                  <c:v>0.70199999999999996</c:v>
                </c:pt>
                <c:pt idx="11">
                  <c:v>0.42899999999999999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57616768"/>
        <c:axId val="157647232"/>
        <c:axId val="0"/>
      </c:bar3DChart>
      <c:catAx>
        <c:axId val="157616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 sz="800" b="1">
                <a:latin typeface="+mn-lt"/>
              </a:defRPr>
            </a:pPr>
            <a:endParaRPr lang="ca-ES"/>
          </a:p>
        </c:txPr>
        <c:crossAx val="157647232"/>
        <c:crosses val="autoZero"/>
        <c:auto val="1"/>
        <c:lblAlgn val="ctr"/>
        <c:lblOffset val="100"/>
        <c:noMultiLvlLbl val="0"/>
      </c:catAx>
      <c:valAx>
        <c:axId val="15764723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57616768"/>
        <c:crosses val="autoZero"/>
        <c:crossBetween val="between"/>
        <c:majorUnit val="0.1"/>
      </c:valAx>
    </c:plotArea>
    <c:legend>
      <c:legendPos val="t"/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dir="10800000" algn="r" rotWithShape="0">
        <a:prstClr val="black">
          <a:alpha val="40000"/>
        </a:prstClr>
      </a:outerShdw>
    </a:effectLst>
  </c:sp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>
                <a:latin typeface="Arial Rounded MT Bold" pitchFamily="34" charset="0"/>
              </a:defRPr>
            </a:pPr>
            <a:r>
              <a:rPr lang="en-US" sz="1800"/>
              <a:t>2008</a:t>
            </a:r>
          </a:p>
        </c:rich>
      </c:tx>
      <c:layout>
        <c:manualLayout>
          <c:xMode val="edge"/>
          <c:yMode val="edge"/>
          <c:x val="0.88404767799702955"/>
          <c:y val="9.696970930975382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665793650588164E-2"/>
          <c:y val="2.3752662970070674E-2"/>
          <c:w val="0.91122793488637877"/>
          <c:h val="0.77142319124882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'Taules comparativa'!$B$43</c:f>
              <c:strCache>
                <c:ptCount val="1"/>
                <c:pt idx="0">
                  <c:v>ENGINYERIA D'ORGANITZACIÓ INDUSTRIAL</c:v>
                </c:pt>
              </c:strCache>
            </c:strRef>
          </c:tx>
          <c:spPr>
            <a:solidFill>
              <a:srgbClr val="31859E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2.0326062044744224E-3"/>
                  <c:y val="1.6771495114080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comparativa'!$C$41:$H$42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comparativa'!$C$43:$H$43</c:f>
              <c:numCache>
                <c:formatCode>0.00%</c:formatCode>
                <c:ptCount val="6"/>
                <c:pt idx="0">
                  <c:v>0.61538461538461542</c:v>
                </c:pt>
                <c:pt idx="1">
                  <c:v>7.6923076923076927E-2</c:v>
                </c:pt>
                <c:pt idx="2">
                  <c:v>0.30769230769230771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'Taules comparativa'!$B$44</c:f>
              <c:strCache>
                <c:ptCount val="1"/>
                <c:pt idx="0">
                  <c:v>ENGINYERIA DE MATERIALS (TITULACIÓ CONJUNTA AMB LA UB)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6.0978186134232676E-3"/>
                  <c:y val="1.6771495114080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6834392182528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0326062044744224E-3"/>
                  <c:y val="2.6834392182528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comparativa'!$C$41:$H$42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comparativa'!$C$44:$H$44</c:f>
              <c:numCache>
                <c:formatCode>0.00%</c:formatCode>
                <c:ptCount val="6"/>
                <c:pt idx="0">
                  <c:v>0.58333333333333337</c:v>
                </c:pt>
                <c:pt idx="1">
                  <c:v>8.3333333333333329E-2</c:v>
                </c:pt>
                <c:pt idx="2">
                  <c:v>0.16666666666666666</c:v>
                </c:pt>
                <c:pt idx="3">
                  <c:v>8.3333333333333329E-2</c:v>
                </c:pt>
                <c:pt idx="4">
                  <c:v>8.3333333333333329E-2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'Taules comparativa'!$B$45</c:f>
              <c:strCache>
                <c:ptCount val="1"/>
                <c:pt idx="0">
                  <c:v>ENGINYERIA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7264016604931397E-17"/>
                  <c:y val="1.0062897068448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6771495114080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comparativa'!$C$41:$H$42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comparativa'!$C$45:$H$45</c:f>
              <c:numCache>
                <c:formatCode>0.00%</c:formatCode>
                <c:ptCount val="6"/>
                <c:pt idx="0">
                  <c:v>0.60416666666666663</c:v>
                </c:pt>
                <c:pt idx="1">
                  <c:v>8.3333333333333329E-2</c:v>
                </c:pt>
                <c:pt idx="2">
                  <c:v>0.17708333333333334</c:v>
                </c:pt>
                <c:pt idx="3">
                  <c:v>2.0833333333333332E-2</c:v>
                </c:pt>
                <c:pt idx="4">
                  <c:v>6.25E-2</c:v>
                </c:pt>
                <c:pt idx="5">
                  <c:v>5.2083333333333336E-2</c:v>
                </c:pt>
              </c:numCache>
            </c:numRef>
          </c:val>
        </c:ser>
        <c:ser>
          <c:idx val="3"/>
          <c:order val="3"/>
          <c:tx>
            <c:strRef>
              <c:f>'Taules comparativa'!$B$46</c:f>
              <c:strCache>
                <c:ptCount val="1"/>
                <c:pt idx="0">
                  <c:v>ENGINYERIA QUÍMICA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0163031022372112E-2"/>
                  <c:y val="1.6771495114080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comparativa'!$C$41:$H$42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comparativa'!$C$46:$H$46</c:f>
              <c:numCache>
                <c:formatCode>0.00%</c:formatCode>
                <c:ptCount val="6"/>
                <c:pt idx="0">
                  <c:v>0.53333333333333333</c:v>
                </c:pt>
                <c:pt idx="1">
                  <c:v>0.16666666666666666</c:v>
                </c:pt>
                <c:pt idx="2">
                  <c:v>0.26666666666666666</c:v>
                </c:pt>
                <c:pt idx="3">
                  <c:v>3.3333333333333333E-2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7364992"/>
        <c:axId val="157366528"/>
        <c:axId val="0"/>
      </c:bar3DChart>
      <c:catAx>
        <c:axId val="1573649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2225" cap="sq" cmpd="thickThin">
            <a:miter lim="800000"/>
          </a:ln>
        </c:spPr>
        <c:txPr>
          <a:bodyPr anchor="t" anchorCtr="0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157366528"/>
        <c:crosses val="autoZero"/>
        <c:auto val="1"/>
        <c:lblAlgn val="ctr"/>
        <c:lblOffset val="100"/>
        <c:noMultiLvlLbl val="0"/>
      </c:catAx>
      <c:valAx>
        <c:axId val="157366528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5736499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53613700742344161"/>
          <c:y val="8.9003815449108931E-2"/>
          <c:w val="0.41077548037461598"/>
          <c:h val="0.37669042144258102"/>
        </c:manualLayout>
      </c:layout>
      <c:overlay val="0"/>
      <c:txPr>
        <a:bodyPr/>
        <a:lstStyle/>
        <a:p>
          <a:pPr>
            <a:defRPr sz="1050"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2011</a:t>
            </a:r>
          </a:p>
        </c:rich>
      </c:tx>
      <c:layout>
        <c:manualLayout>
          <c:xMode val="edge"/>
          <c:yMode val="edge"/>
          <c:x val="0.88404767799702955"/>
          <c:y val="9.696970930975382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428146734222496E-2"/>
          <c:y val="3.0461269264418871E-2"/>
          <c:w val="0.91122793488637877"/>
          <c:h val="0.77142319124882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'Taules comparativa'!$I$50</c:f>
              <c:strCache>
                <c:ptCount val="1"/>
                <c:pt idx="0">
                  <c:v>ENGINYERIA D'ORGANITZACIÓ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comparativa'!$J$48:$O$49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comparativa'!$J$50:$O$50</c:f>
              <c:numCache>
                <c:formatCode>0.00%</c:formatCode>
                <c:ptCount val="6"/>
                <c:pt idx="0">
                  <c:v>0.46153846153846156</c:v>
                </c:pt>
                <c:pt idx="1">
                  <c:v>7.6923076923076927E-2</c:v>
                </c:pt>
                <c:pt idx="2">
                  <c:v>0.38461538461538464</c:v>
                </c:pt>
                <c:pt idx="3">
                  <c:v>0</c:v>
                </c:pt>
                <c:pt idx="4">
                  <c:v>7.6923076923076927E-2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'Taules comparativa'!$I$51</c:f>
              <c:strCache>
                <c:ptCount val="1"/>
                <c:pt idx="0">
                  <c:v>ENGINYERIA DE MATERIALS (TITULACIÓ CONJUNTA AMB LA UB)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comparativa'!$J$48:$O$49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comparativa'!$J$51:$O$51</c:f>
              <c:numCache>
                <c:formatCode>0.00%</c:formatCode>
                <c:ptCount val="6"/>
                <c:pt idx="0">
                  <c:v>0.72222222222222221</c:v>
                </c:pt>
                <c:pt idx="1">
                  <c:v>0</c:v>
                </c:pt>
                <c:pt idx="2">
                  <c:v>0.27777777777777779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'Taules comparativa'!$I$52</c:f>
              <c:strCache>
                <c:ptCount val="1"/>
                <c:pt idx="0">
                  <c:v>ENGINYERIA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'Taules comparativa'!$J$48:$O$49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comparativa'!$J$52:$O$52</c:f>
              <c:numCache>
                <c:formatCode>0.00%</c:formatCode>
                <c:ptCount val="6"/>
                <c:pt idx="0">
                  <c:v>0.62820512820512819</c:v>
                </c:pt>
                <c:pt idx="1">
                  <c:v>5.128205128205128E-2</c:v>
                </c:pt>
                <c:pt idx="2">
                  <c:v>0.14102564102564102</c:v>
                </c:pt>
                <c:pt idx="3">
                  <c:v>5.128205128205128E-2</c:v>
                </c:pt>
                <c:pt idx="4">
                  <c:v>7.6923076923076927E-2</c:v>
                </c:pt>
                <c:pt idx="5">
                  <c:v>5.128205128205128E-2</c:v>
                </c:pt>
              </c:numCache>
            </c:numRef>
          </c:val>
        </c:ser>
        <c:ser>
          <c:idx val="3"/>
          <c:order val="3"/>
          <c:tx>
            <c:strRef>
              <c:f>'Taules comparativa'!$I$53</c:f>
              <c:strCache>
                <c:ptCount val="1"/>
                <c:pt idx="0">
                  <c:v>ENGINYERIA QUÍMICA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comparativa'!$J$48:$O$49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2">
                    <c:v>Titulació
universitària</c:v>
                  </c:pt>
                  <c:pt idx="4">
                    <c:v>Cap
titulació</c:v>
                  </c:pt>
                </c:lvl>
              </c:multiLvlStrCache>
            </c:multiLvlStrRef>
          </c:cat>
          <c:val>
            <c:numRef>
              <c:f>'Taules comparativa'!$J$53:$O$53</c:f>
              <c:numCache>
                <c:formatCode>0.00%</c:formatCode>
                <c:ptCount val="6"/>
                <c:pt idx="0">
                  <c:v>0.5</c:v>
                </c:pt>
                <c:pt idx="1">
                  <c:v>0.1</c:v>
                </c:pt>
                <c:pt idx="2">
                  <c:v>0.3</c:v>
                </c:pt>
                <c:pt idx="3">
                  <c:v>7.4999999999999997E-2</c:v>
                </c:pt>
                <c:pt idx="4">
                  <c:v>2.5000000000000001E-2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7394432"/>
        <c:axId val="157417856"/>
        <c:axId val="0"/>
      </c:bar3DChart>
      <c:catAx>
        <c:axId val="157394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57417856"/>
        <c:crosses val="autoZero"/>
        <c:auto val="1"/>
        <c:lblAlgn val="ctr"/>
        <c:lblOffset val="100"/>
        <c:noMultiLvlLbl val="0"/>
      </c:catAx>
      <c:valAx>
        <c:axId val="157417856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crossAx val="15739443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56908601246659585"/>
          <c:y val="5.5460825220947939E-2"/>
          <c:w val="0.39433360563839787"/>
          <c:h val="0.3901076175338457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>
                <a:latin typeface="Arial Rounded MT Bold" pitchFamily="34" charset="0"/>
              </a:defRPr>
            </a:pPr>
            <a:r>
              <a:rPr lang="en-US" sz="1800"/>
              <a:t>2014</a:t>
            </a:r>
          </a:p>
        </c:rich>
      </c:tx>
      <c:layout>
        <c:manualLayout>
          <c:xMode val="edge"/>
          <c:yMode val="edge"/>
          <c:x val="0.88404767799702955"/>
          <c:y val="9.696970930975382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428146734222496E-2"/>
          <c:y val="3.0461269264418871E-2"/>
          <c:w val="0.91122793488637877"/>
          <c:h val="0.77142319124882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Gràfics!$R$183</c:f>
              <c:strCache>
                <c:ptCount val="1"/>
                <c:pt idx="0">
                  <c:v>ENGINYERIA DE MATERIALS</c:v>
                </c:pt>
              </c:strCache>
            </c:strRef>
          </c:tx>
          <c:spPr>
            <a:solidFill>
              <a:srgbClr val="31859E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Gràfics!$S$181:$X$182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Gràfics!$S$183:$X$183</c:f>
              <c:numCache>
                <c:formatCode>###0.0%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0.5714285714285714</c:v>
                </c:pt>
                <c:pt idx="3">
                  <c:v>0.14285714285714285</c:v>
                </c:pt>
                <c:pt idx="4">
                  <c:v>0.14285714285714285</c:v>
                </c:pt>
                <c:pt idx="5">
                  <c:v>0.14285714285714285</c:v>
                </c:pt>
              </c:numCache>
            </c:numRef>
          </c:val>
        </c:ser>
        <c:ser>
          <c:idx val="2"/>
          <c:order val="1"/>
          <c:tx>
            <c:strRef>
              <c:f>Gràfics!$R$184</c:f>
              <c:strCache>
                <c:ptCount val="1"/>
                <c:pt idx="0">
                  <c:v>ENGINYERIA EN ORGANITZACIÓ INDUSTRIAL</c:v>
                </c:pt>
              </c:strCache>
            </c:strRef>
          </c:tx>
          <c:spPr>
            <a:solidFill>
              <a:srgbClr val="8064A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3"/>
              <c:layout>
                <c:manualLayout>
                  <c:x val="-7.4559608182502777E-17"/>
                  <c:y val="2.0125794136896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0334673500397886E-3"/>
                  <c:y val="2.0125794136896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Gràfics!$S$181:$X$182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Gràfics!$S$184:$X$184</c:f>
              <c:numCache>
                <c:formatCode>###0.0%</c:formatCode>
                <c:ptCount val="6"/>
                <c:pt idx="0">
                  <c:v>8.3333333333333329E-2</c:v>
                </c:pt>
                <c:pt idx="1">
                  <c:v>0</c:v>
                </c:pt>
                <c:pt idx="2">
                  <c:v>0.75</c:v>
                </c:pt>
                <c:pt idx="3">
                  <c:v>8.3333333333333329E-2</c:v>
                </c:pt>
                <c:pt idx="4">
                  <c:v>8.3333333333333329E-2</c:v>
                </c:pt>
                <c:pt idx="5">
                  <c:v>0</c:v>
                </c:pt>
              </c:numCache>
            </c:numRef>
          </c:val>
        </c:ser>
        <c:ser>
          <c:idx val="3"/>
          <c:order val="2"/>
          <c:tx>
            <c:strRef>
              <c:f>Gràfics!$R$185</c:f>
              <c:strCache>
                <c:ptCount val="1"/>
                <c:pt idx="0">
                  <c:v>ENGINYERIA INDUSTRIAL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layout>
                <c:manualLayout>
                  <c:x val="4.0669347000795771E-3"/>
                  <c:y val="1.3417196091264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Gràfics!$S$181:$X$182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Gràfics!$S$185:$X$185</c:f>
              <c:numCache>
                <c:formatCode>###0.0%</c:formatCode>
                <c:ptCount val="6"/>
                <c:pt idx="0">
                  <c:v>0.45238095238095238</c:v>
                </c:pt>
                <c:pt idx="1">
                  <c:v>1.1904761904761904E-2</c:v>
                </c:pt>
                <c:pt idx="2">
                  <c:v>0.39285714285714285</c:v>
                </c:pt>
                <c:pt idx="3">
                  <c:v>8.3333333333333329E-2</c:v>
                </c:pt>
                <c:pt idx="4">
                  <c:v>3.5714285714285712E-2</c:v>
                </c:pt>
                <c:pt idx="5">
                  <c:v>2.3809523809523808E-2</c:v>
                </c:pt>
              </c:numCache>
            </c:numRef>
          </c:val>
        </c:ser>
        <c:ser>
          <c:idx val="1"/>
          <c:order val="3"/>
          <c:tx>
            <c:strRef>
              <c:f>Gràfics!$R$186</c:f>
              <c:strCache>
                <c:ptCount val="1"/>
                <c:pt idx="0">
                  <c:v>ENGINYERIA QUÍMICA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8.1338694001591542E-3"/>
                  <c:y val="1.3417196091264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8301206150358098E-2"/>
                  <c:y val="1.6771495114080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Gràfics!$S$181:$X$182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Gràfics!$S$186:$X$186</c:f>
              <c:numCache>
                <c:formatCode>###0.0%</c:formatCode>
                <c:ptCount val="6"/>
                <c:pt idx="0">
                  <c:v>0.4</c:v>
                </c:pt>
                <c:pt idx="1">
                  <c:v>2.8571428571428571E-2</c:v>
                </c:pt>
                <c:pt idx="2">
                  <c:v>0.51428571428571423</c:v>
                </c:pt>
                <c:pt idx="3">
                  <c:v>2.8571428571428571E-2</c:v>
                </c:pt>
                <c:pt idx="4">
                  <c:v>2.8571428571428571E-2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7475968"/>
        <c:axId val="157477504"/>
        <c:axId val="0"/>
      </c:bar3DChart>
      <c:catAx>
        <c:axId val="1574759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2225" cap="sq" cmpd="thickThin">
            <a:miter lim="800000"/>
          </a:ln>
        </c:spPr>
        <c:txPr>
          <a:bodyPr anchor="t" anchorCtr="0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157477504"/>
        <c:crosses val="autoZero"/>
        <c:auto val="1"/>
        <c:lblAlgn val="ctr"/>
        <c:lblOffset val="100"/>
        <c:noMultiLvlLbl val="0"/>
      </c:catAx>
      <c:valAx>
        <c:axId val="157477504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5747596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55257888215965967"/>
          <c:y val="2.1917834992786937E-2"/>
          <c:w val="0.35322891879785329"/>
          <c:h val="0.42700490678482284"/>
        </c:manualLayout>
      </c:layout>
      <c:overlay val="0"/>
      <c:txPr>
        <a:bodyPr/>
        <a:lstStyle/>
        <a:p>
          <a:pPr>
            <a:defRPr sz="1050"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'Taules comparativa'!$B$60</c:f>
              <c:strCache>
                <c:ptCount val="1"/>
                <c:pt idx="0">
                  <c:v>ENGINYERIA D'ORGANITZACIÓ INDUSTRIAL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comparativa'!$C$58:$Q$59</c:f>
              <c:multiLvlStrCache>
                <c:ptCount val="15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</c:lvl>
                <c:lvl>
                  <c:pt idx="0">
                    <c:v>FIX</c:v>
                  </c:pt>
                  <c:pt idx="3">
                    <c:v>AUTÒNOM</c:v>
                  </c:pt>
                  <c:pt idx="6">
                    <c:v>TEMPORAL</c:v>
                  </c:pt>
                  <c:pt idx="9">
                    <c:v>BECARI</c:v>
                  </c:pt>
                  <c:pt idx="12">
                    <c:v>SENSE COTNRACTE</c:v>
                  </c:pt>
                </c:lvl>
              </c:multiLvlStrCache>
            </c:multiLvlStrRef>
          </c:cat>
          <c:val>
            <c:numRef>
              <c:f>'Taules comparativa'!$C$60:$Q$60</c:f>
              <c:numCache>
                <c:formatCode>0.00%</c:formatCode>
                <c:ptCount val="15"/>
                <c:pt idx="0">
                  <c:v>0.92307692307692313</c:v>
                </c:pt>
                <c:pt idx="1">
                  <c:v>0.61538461538461542</c:v>
                </c:pt>
                <c:pt idx="2">
                  <c:v>1</c:v>
                </c:pt>
                <c:pt idx="3">
                  <c:v>0</c:v>
                </c:pt>
                <c:pt idx="4">
                  <c:v>0.15384615384615385</c:v>
                </c:pt>
                <c:pt idx="5">
                  <c:v>0</c:v>
                </c:pt>
                <c:pt idx="6">
                  <c:v>7.6923076923076927E-2</c:v>
                </c:pt>
                <c:pt idx="7">
                  <c:v>0.23076923076923078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0"/>
          <c:order val="1"/>
          <c:tx>
            <c:strRef>
              <c:f>'Taules comparativa'!$B$61</c:f>
              <c:strCache>
                <c:ptCount val="1"/>
                <c:pt idx="0">
                  <c:v>ENGINYERIA DE MATERIALS (TITULACIÓ CONJUNTA AMB LA UB)</c:v>
                </c:pt>
              </c:strCache>
            </c:strRef>
          </c:tx>
          <c:spPr>
            <a:solidFill>
              <a:schemeClr val="accent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5"/>
              <c:delete val="1"/>
            </c:dLbl>
            <c:dLbl>
              <c:idx val="8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comparativa'!$C$58:$Q$59</c:f>
              <c:multiLvlStrCache>
                <c:ptCount val="15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</c:lvl>
                <c:lvl>
                  <c:pt idx="0">
                    <c:v>FIX</c:v>
                  </c:pt>
                  <c:pt idx="3">
                    <c:v>AUTÒNOM</c:v>
                  </c:pt>
                  <c:pt idx="6">
                    <c:v>TEMPORAL</c:v>
                  </c:pt>
                  <c:pt idx="9">
                    <c:v>BECARI</c:v>
                  </c:pt>
                  <c:pt idx="12">
                    <c:v>SENSE COTNRACTE</c:v>
                  </c:pt>
                </c:lvl>
              </c:multiLvlStrCache>
            </c:multiLvlStrRef>
          </c:cat>
          <c:val>
            <c:numRef>
              <c:f>'Taules comparativa'!$C$61:$Q$61</c:f>
              <c:numCache>
                <c:formatCode>0.00%</c:formatCode>
                <c:ptCount val="15"/>
                <c:pt idx="0">
                  <c:v>0.83333333333333337</c:v>
                </c:pt>
                <c:pt idx="1">
                  <c:v>0.72222222222222221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8.3333333333333329E-2</c:v>
                </c:pt>
                <c:pt idx="7">
                  <c:v>0.22222222222222221</c:v>
                </c:pt>
                <c:pt idx="8">
                  <c:v>0</c:v>
                </c:pt>
                <c:pt idx="9">
                  <c:v>8.3333333333333329E-2</c:v>
                </c:pt>
                <c:pt idx="10">
                  <c:v>5.5555555555555552E-2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'Taules comparativa'!$B$62</c:f>
              <c:strCache>
                <c:ptCount val="1"/>
                <c:pt idx="0">
                  <c:v>ENGINYERIA INDUSTRIAL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comparativa'!$C$58:$Q$59</c:f>
              <c:multiLvlStrCache>
                <c:ptCount val="15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</c:lvl>
                <c:lvl>
                  <c:pt idx="0">
                    <c:v>FIX</c:v>
                  </c:pt>
                  <c:pt idx="3">
                    <c:v>AUTÒNOM</c:v>
                  </c:pt>
                  <c:pt idx="6">
                    <c:v>TEMPORAL</c:v>
                  </c:pt>
                  <c:pt idx="9">
                    <c:v>BECARI</c:v>
                  </c:pt>
                  <c:pt idx="12">
                    <c:v>SENSE COTNRACTE</c:v>
                  </c:pt>
                </c:lvl>
              </c:multiLvlStrCache>
            </c:multiLvlStrRef>
          </c:cat>
          <c:val>
            <c:numRef>
              <c:f>'Taules comparativa'!$C$62:$Q$62</c:f>
              <c:numCache>
                <c:formatCode>0.00%</c:formatCode>
                <c:ptCount val="15"/>
                <c:pt idx="0">
                  <c:v>0.8125</c:v>
                </c:pt>
                <c:pt idx="1">
                  <c:v>0.67948717948717952</c:v>
                </c:pt>
                <c:pt idx="2">
                  <c:v>0.70199999999999996</c:v>
                </c:pt>
                <c:pt idx="3">
                  <c:v>8.3333333333333329E-2</c:v>
                </c:pt>
                <c:pt idx="4">
                  <c:v>0.11538461538461539</c:v>
                </c:pt>
                <c:pt idx="5">
                  <c:v>8.3000000000000004E-2</c:v>
                </c:pt>
                <c:pt idx="6">
                  <c:v>0.10416666666666667</c:v>
                </c:pt>
                <c:pt idx="7">
                  <c:v>0.17948717948717949</c:v>
                </c:pt>
                <c:pt idx="8">
                  <c:v>0.20200000000000001</c:v>
                </c:pt>
                <c:pt idx="9">
                  <c:v>0</c:v>
                </c:pt>
                <c:pt idx="10">
                  <c:v>1.282051282051282E-2</c:v>
                </c:pt>
                <c:pt idx="11">
                  <c:v>1.2E-2</c:v>
                </c:pt>
                <c:pt idx="12">
                  <c:v>0</c:v>
                </c:pt>
                <c:pt idx="13">
                  <c:v>1.282051282051282E-2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'Taules comparativa'!$B$63</c:f>
              <c:strCache>
                <c:ptCount val="1"/>
                <c:pt idx="0">
                  <c:v>ENGINYERIA QUÍMICA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comparativa'!$C$58:$Q$59</c:f>
              <c:multiLvlStrCache>
                <c:ptCount val="15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</c:lvl>
                <c:lvl>
                  <c:pt idx="0">
                    <c:v>FIX</c:v>
                  </c:pt>
                  <c:pt idx="3">
                    <c:v>AUTÒNOM</c:v>
                  </c:pt>
                  <c:pt idx="6">
                    <c:v>TEMPORAL</c:v>
                  </c:pt>
                  <c:pt idx="9">
                    <c:v>BECARI</c:v>
                  </c:pt>
                  <c:pt idx="12">
                    <c:v>SENSE COTNRACTE</c:v>
                  </c:pt>
                </c:lvl>
              </c:multiLvlStrCache>
            </c:multiLvlStrRef>
          </c:cat>
          <c:val>
            <c:numRef>
              <c:f>'Taules comparativa'!$C$63:$Q$63</c:f>
              <c:numCache>
                <c:formatCode>0.00%</c:formatCode>
                <c:ptCount val="15"/>
                <c:pt idx="0">
                  <c:v>0.76666666666666672</c:v>
                </c:pt>
                <c:pt idx="1">
                  <c:v>0.82499999999999996</c:v>
                </c:pt>
                <c:pt idx="2">
                  <c:v>0.629</c:v>
                </c:pt>
                <c:pt idx="3">
                  <c:v>0</c:v>
                </c:pt>
                <c:pt idx="4">
                  <c:v>2.5000000000000001E-2</c:v>
                </c:pt>
                <c:pt idx="5">
                  <c:v>5.7000000000000002E-2</c:v>
                </c:pt>
                <c:pt idx="6">
                  <c:v>0.2</c:v>
                </c:pt>
                <c:pt idx="7">
                  <c:v>0.15</c:v>
                </c:pt>
                <c:pt idx="8">
                  <c:v>0.22900000000000001</c:v>
                </c:pt>
                <c:pt idx="9">
                  <c:v>3.3333333333333333E-2</c:v>
                </c:pt>
                <c:pt idx="10">
                  <c:v>0</c:v>
                </c:pt>
                <c:pt idx="11">
                  <c:v>8.5999999999999993E-2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57553408"/>
        <c:axId val="157554944"/>
        <c:axId val="0"/>
      </c:bar3DChart>
      <c:catAx>
        <c:axId val="15755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57554944"/>
        <c:crosses val="autoZero"/>
        <c:auto val="1"/>
        <c:lblAlgn val="ctr"/>
        <c:lblOffset val="100"/>
        <c:noMultiLvlLbl val="0"/>
      </c:catAx>
      <c:valAx>
        <c:axId val="157554944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57553408"/>
        <c:crosses val="autoZero"/>
        <c:crossBetween val="between"/>
        <c:majorUnit val="0.25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348503042302669E-2"/>
          <c:y val="0.12821090415639727"/>
          <c:w val="0.97330299391539499"/>
          <c:h val="0.76776058122265856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'Taules comparativa'!$B$81</c:f>
              <c:strCache>
                <c:ptCount val="1"/>
                <c:pt idx="0">
                  <c:v>NS/NC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'Taules comparativa'!$C$79:$N$80</c:f>
              <c:multiLvlStrCache>
                <c:ptCount val="12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</c:lvl>
                <c:lvl>
                  <c:pt idx="0">
                    <c:v>ENGINYERIA D'ORGANITZACIÓ INDUSTRIAL</c:v>
                  </c:pt>
                  <c:pt idx="3">
                    <c:v>ENGINYERIA DE MATERIALS (TITULACIÓ CONJUNTA AMB LA UB)</c:v>
                  </c:pt>
                  <c:pt idx="6">
                    <c:v>ENGINYERIA INDUSTRIAL</c:v>
                  </c:pt>
                  <c:pt idx="9">
                    <c:v>ENGINYERIA QUÍMICA</c:v>
                  </c:pt>
                </c:lvl>
              </c:multiLvlStrCache>
            </c:multiLvlStrRef>
          </c:cat>
          <c:val>
            <c:numRef>
              <c:f>'Taules comparativa'!$C$81:$N$81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'Taules comparativa'!$B$82</c:f>
              <c:strCache>
                <c:ptCount val="1"/>
                <c:pt idx="0">
                  <c:v>Menys 
9.000 €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0%" sourceLinked="0"/>
            <c:txPr>
              <a:bodyPr/>
              <a:lstStyle/>
              <a:p>
                <a:pPr>
                  <a:defRPr sz="9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comparativa'!$C$79:$N$80</c:f>
              <c:multiLvlStrCache>
                <c:ptCount val="12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</c:lvl>
                <c:lvl>
                  <c:pt idx="0">
                    <c:v>ENGINYERIA D'ORGANITZACIÓ INDUSTRIAL</c:v>
                  </c:pt>
                  <c:pt idx="3">
                    <c:v>ENGINYERIA DE MATERIALS (TITULACIÓ CONJUNTA AMB LA UB)</c:v>
                  </c:pt>
                  <c:pt idx="6">
                    <c:v>ENGINYERIA INDUSTRIAL</c:v>
                  </c:pt>
                  <c:pt idx="9">
                    <c:v>ENGINYERIA QUÍMICA</c:v>
                  </c:pt>
                </c:lvl>
              </c:multiLvlStrCache>
            </c:multiLvlStrRef>
          </c:cat>
          <c:val>
            <c:numRef>
              <c:f>'Taules comparativa'!$C$82:$N$82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 formatCode="###0.0%">
                  <c:v>0</c:v>
                </c:pt>
                <c:pt idx="3">
                  <c:v>0</c:v>
                </c:pt>
                <c:pt idx="4">
                  <c:v>0</c:v>
                </c:pt>
                <c:pt idx="5" formatCode="###0.0%">
                  <c:v>0</c:v>
                </c:pt>
                <c:pt idx="6">
                  <c:v>1.0869565217391304E-2</c:v>
                </c:pt>
                <c:pt idx="7">
                  <c:v>0</c:v>
                </c:pt>
                <c:pt idx="8" formatCode="###0.0%">
                  <c:v>0</c:v>
                </c:pt>
                <c:pt idx="9">
                  <c:v>0</c:v>
                </c:pt>
                <c:pt idx="10">
                  <c:v>0</c:v>
                </c:pt>
                <c:pt idx="11" formatCode="###0.0%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'Taules comparativa'!$B$83</c:f>
              <c:strCache>
                <c:ptCount val="1"/>
                <c:pt idx="0">
                  <c:v>9.000 €
12.000 €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900"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comparativa'!$C$79:$N$80</c:f>
              <c:multiLvlStrCache>
                <c:ptCount val="12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</c:lvl>
                <c:lvl>
                  <c:pt idx="0">
                    <c:v>ENGINYERIA D'ORGANITZACIÓ INDUSTRIAL</c:v>
                  </c:pt>
                  <c:pt idx="3">
                    <c:v>ENGINYERIA DE MATERIALS (TITULACIÓ CONJUNTA AMB LA UB)</c:v>
                  </c:pt>
                  <c:pt idx="6">
                    <c:v>ENGINYERIA INDUSTRIAL</c:v>
                  </c:pt>
                  <c:pt idx="9">
                    <c:v>ENGINYERIA QUÍMICA</c:v>
                  </c:pt>
                </c:lvl>
              </c:multiLvlStrCache>
            </c:multiLvlStrRef>
          </c:cat>
          <c:val>
            <c:numRef>
              <c:f>'Taules comparativa'!$C$83:$N$83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 formatCode="###0.0%">
                  <c:v>0</c:v>
                </c:pt>
                <c:pt idx="3">
                  <c:v>0</c:v>
                </c:pt>
                <c:pt idx="4">
                  <c:v>0</c:v>
                </c:pt>
                <c:pt idx="5" formatCode="###0.0%">
                  <c:v>0</c:v>
                </c:pt>
                <c:pt idx="6">
                  <c:v>0</c:v>
                </c:pt>
                <c:pt idx="7">
                  <c:v>1.2987012987012988E-2</c:v>
                </c:pt>
                <c:pt idx="8" formatCode="###0.0%">
                  <c:v>1.2658227848101267E-2</c:v>
                </c:pt>
                <c:pt idx="9">
                  <c:v>0</c:v>
                </c:pt>
                <c:pt idx="10">
                  <c:v>2.6315789473684209E-2</c:v>
                </c:pt>
                <c:pt idx="11" formatCode="###0.0%">
                  <c:v>5.7142857142857141E-2</c:v>
                </c:pt>
              </c:numCache>
            </c:numRef>
          </c:val>
        </c:ser>
        <c:ser>
          <c:idx val="3"/>
          <c:order val="3"/>
          <c:tx>
            <c:strRef>
              <c:f>'Taules comparativa'!$B$84</c:f>
              <c:strCache>
                <c:ptCount val="1"/>
                <c:pt idx="0">
                  <c:v>12.000 €
15.000 €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comparativa'!$C$79:$N$80</c:f>
              <c:multiLvlStrCache>
                <c:ptCount val="12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</c:lvl>
                <c:lvl>
                  <c:pt idx="0">
                    <c:v>ENGINYERIA D'ORGANITZACIÓ INDUSTRIAL</c:v>
                  </c:pt>
                  <c:pt idx="3">
                    <c:v>ENGINYERIA DE MATERIALS (TITULACIÓ CONJUNTA AMB LA UB)</c:v>
                  </c:pt>
                  <c:pt idx="6">
                    <c:v>ENGINYERIA INDUSTRIAL</c:v>
                  </c:pt>
                  <c:pt idx="9">
                    <c:v>ENGINYERIA QUÍMICA</c:v>
                  </c:pt>
                </c:lvl>
              </c:multiLvlStrCache>
            </c:multiLvlStrRef>
          </c:cat>
          <c:val>
            <c:numRef>
              <c:f>'Taules comparativa'!$C$84:$N$84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 formatCode="###0.0%">
                  <c:v>0</c:v>
                </c:pt>
                <c:pt idx="3">
                  <c:v>9.0909090909090912E-2</c:v>
                </c:pt>
                <c:pt idx="4">
                  <c:v>0</c:v>
                </c:pt>
                <c:pt idx="5" formatCode="###0.0%">
                  <c:v>0</c:v>
                </c:pt>
                <c:pt idx="6">
                  <c:v>0</c:v>
                </c:pt>
                <c:pt idx="7">
                  <c:v>1.2987012987012988E-2</c:v>
                </c:pt>
                <c:pt idx="8" formatCode="###0.0%">
                  <c:v>5.0632911392405069E-2</c:v>
                </c:pt>
                <c:pt idx="9">
                  <c:v>0</c:v>
                </c:pt>
                <c:pt idx="10">
                  <c:v>2.6315789473684209E-2</c:v>
                </c:pt>
                <c:pt idx="11" formatCode="###0.0%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'Taules comparativa'!$B$85</c:f>
              <c:strCache>
                <c:ptCount val="1"/>
                <c:pt idx="0">
                  <c:v>15.000 €
18.000 €</c:v>
                </c:pt>
              </c:strCache>
            </c:strRef>
          </c:tx>
          <c:spPr>
            <a:solidFill>
              <a:srgbClr val="F79646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10"/>
              <c:delete val="1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comparativa'!$C$79:$N$80</c:f>
              <c:multiLvlStrCache>
                <c:ptCount val="12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</c:lvl>
                <c:lvl>
                  <c:pt idx="0">
                    <c:v>ENGINYERIA D'ORGANITZACIÓ INDUSTRIAL</c:v>
                  </c:pt>
                  <c:pt idx="3">
                    <c:v>ENGINYERIA DE MATERIALS (TITULACIÓ CONJUNTA AMB LA UB)</c:v>
                  </c:pt>
                  <c:pt idx="6">
                    <c:v>ENGINYERIA INDUSTRIAL</c:v>
                  </c:pt>
                  <c:pt idx="9">
                    <c:v>ENGINYERIA QUÍMICA</c:v>
                  </c:pt>
                </c:lvl>
              </c:multiLvlStrCache>
            </c:multiLvlStrRef>
          </c:cat>
          <c:val>
            <c:numRef>
              <c:f>'Taules comparativa'!$C$85:$N$85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 formatCode="###0.0%">
                  <c:v>0</c:v>
                </c:pt>
                <c:pt idx="3">
                  <c:v>0</c:v>
                </c:pt>
                <c:pt idx="4">
                  <c:v>0</c:v>
                </c:pt>
                <c:pt idx="5" formatCode="###0.0%">
                  <c:v>0.16666666666666669</c:v>
                </c:pt>
                <c:pt idx="6">
                  <c:v>0</c:v>
                </c:pt>
                <c:pt idx="7">
                  <c:v>3.896103896103896E-2</c:v>
                </c:pt>
                <c:pt idx="8" formatCode="###0.0%">
                  <c:v>6.3291139240506333E-2</c:v>
                </c:pt>
                <c:pt idx="9">
                  <c:v>6.6666666666666666E-2</c:v>
                </c:pt>
                <c:pt idx="10">
                  <c:v>0</c:v>
                </c:pt>
                <c:pt idx="11" formatCode="###0.0%">
                  <c:v>5.7142857142857141E-2</c:v>
                </c:pt>
              </c:numCache>
            </c:numRef>
          </c:val>
        </c:ser>
        <c:ser>
          <c:idx val="5"/>
          <c:order val="5"/>
          <c:tx>
            <c:strRef>
              <c:f>'Taules comparativa'!$B$86</c:f>
              <c:strCache>
                <c:ptCount val="1"/>
                <c:pt idx="0">
                  <c:v>18.000 €
24.000 €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comparativa'!$C$79:$N$80</c:f>
              <c:multiLvlStrCache>
                <c:ptCount val="12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</c:lvl>
                <c:lvl>
                  <c:pt idx="0">
                    <c:v>ENGINYERIA D'ORGANITZACIÓ INDUSTRIAL</c:v>
                  </c:pt>
                  <c:pt idx="3">
                    <c:v>ENGINYERIA DE MATERIALS (TITULACIÓ CONJUNTA AMB LA UB)</c:v>
                  </c:pt>
                  <c:pt idx="6">
                    <c:v>ENGINYERIA INDUSTRIAL</c:v>
                  </c:pt>
                  <c:pt idx="9">
                    <c:v>ENGINYERIA QUÍMICA</c:v>
                  </c:pt>
                </c:lvl>
              </c:multiLvlStrCache>
            </c:multiLvlStrRef>
          </c:cat>
          <c:val>
            <c:numRef>
              <c:f>'Taules comparativa'!$C$86:$N$86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 formatCode="###0.0%">
                  <c:v>0</c:v>
                </c:pt>
                <c:pt idx="3">
                  <c:v>9.0909090909090912E-2</c:v>
                </c:pt>
                <c:pt idx="4">
                  <c:v>0.1111111111111111</c:v>
                </c:pt>
                <c:pt idx="5" formatCode="###0.0%">
                  <c:v>0</c:v>
                </c:pt>
                <c:pt idx="6">
                  <c:v>7.6086956521739135E-2</c:v>
                </c:pt>
                <c:pt idx="7">
                  <c:v>0.15584415584415584</c:v>
                </c:pt>
                <c:pt idx="8" formatCode="###0.0%">
                  <c:v>0.13924050632911392</c:v>
                </c:pt>
                <c:pt idx="9">
                  <c:v>0.16666666666666666</c:v>
                </c:pt>
                <c:pt idx="10">
                  <c:v>0.18421052631578946</c:v>
                </c:pt>
                <c:pt idx="11" formatCode="###0.0%">
                  <c:v>0.22857142857142856</c:v>
                </c:pt>
              </c:numCache>
            </c:numRef>
          </c:val>
        </c:ser>
        <c:ser>
          <c:idx val="6"/>
          <c:order val="6"/>
          <c:tx>
            <c:strRef>
              <c:f>'Taules comparativa'!$B$87</c:f>
              <c:strCache>
                <c:ptCount val="1"/>
                <c:pt idx="0">
                  <c:v>24.000 €
30.000 €</c:v>
                </c:pt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comparativa'!$C$79:$N$80</c:f>
              <c:multiLvlStrCache>
                <c:ptCount val="12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</c:lvl>
                <c:lvl>
                  <c:pt idx="0">
                    <c:v>ENGINYERIA D'ORGANITZACIÓ INDUSTRIAL</c:v>
                  </c:pt>
                  <c:pt idx="3">
                    <c:v>ENGINYERIA DE MATERIALS (TITULACIÓ CONJUNTA AMB LA UB)</c:v>
                  </c:pt>
                  <c:pt idx="6">
                    <c:v>ENGINYERIA INDUSTRIAL</c:v>
                  </c:pt>
                  <c:pt idx="9">
                    <c:v>ENGINYERIA QUÍMICA</c:v>
                  </c:pt>
                </c:lvl>
              </c:multiLvlStrCache>
            </c:multiLvlStrRef>
          </c:cat>
          <c:val>
            <c:numRef>
              <c:f>'Taules comparativa'!$C$87:$N$87</c:f>
              <c:numCache>
                <c:formatCode>0.00%</c:formatCode>
                <c:ptCount val="12"/>
                <c:pt idx="0">
                  <c:v>0</c:v>
                </c:pt>
                <c:pt idx="1">
                  <c:v>8.3333333333333329E-2</c:v>
                </c:pt>
                <c:pt idx="2" formatCode="###0.0%">
                  <c:v>0.2</c:v>
                </c:pt>
                <c:pt idx="3">
                  <c:v>0.36363636363636365</c:v>
                </c:pt>
                <c:pt idx="4">
                  <c:v>0.22222222222222221</c:v>
                </c:pt>
                <c:pt idx="5" formatCode="###0.0%">
                  <c:v>0.66666666666666674</c:v>
                </c:pt>
                <c:pt idx="6">
                  <c:v>0.35869565217391303</c:v>
                </c:pt>
                <c:pt idx="7">
                  <c:v>0.31168831168831168</c:v>
                </c:pt>
                <c:pt idx="8" formatCode="###0.0%">
                  <c:v>0.44303797468354433</c:v>
                </c:pt>
                <c:pt idx="9">
                  <c:v>0.4</c:v>
                </c:pt>
                <c:pt idx="10">
                  <c:v>0.42105263157894735</c:v>
                </c:pt>
                <c:pt idx="11" formatCode="###0.0%">
                  <c:v>0.34285714285714286</c:v>
                </c:pt>
              </c:numCache>
            </c:numRef>
          </c:val>
        </c:ser>
        <c:ser>
          <c:idx val="7"/>
          <c:order val="7"/>
          <c:tx>
            <c:strRef>
              <c:f>'Taules comparativa'!$B$88</c:f>
              <c:strCache>
                <c:ptCount val="1"/>
                <c:pt idx="0">
                  <c:v>30.000 €
40.000 €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comparativa'!$C$79:$N$80</c:f>
              <c:multiLvlStrCache>
                <c:ptCount val="12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</c:lvl>
                <c:lvl>
                  <c:pt idx="0">
                    <c:v>ENGINYERIA D'ORGANITZACIÓ INDUSTRIAL</c:v>
                  </c:pt>
                  <c:pt idx="3">
                    <c:v>ENGINYERIA DE MATERIALS (TITULACIÓ CONJUNTA AMB LA UB)</c:v>
                  </c:pt>
                  <c:pt idx="6">
                    <c:v>ENGINYERIA INDUSTRIAL</c:v>
                  </c:pt>
                  <c:pt idx="9">
                    <c:v>ENGINYERIA QUÍMICA</c:v>
                  </c:pt>
                </c:lvl>
              </c:multiLvlStrCache>
            </c:multiLvlStrRef>
          </c:cat>
          <c:val>
            <c:numRef>
              <c:f>'Taules comparativa'!$C$88:$N$88</c:f>
              <c:numCache>
                <c:formatCode>0.00%</c:formatCode>
                <c:ptCount val="12"/>
                <c:pt idx="0">
                  <c:v>0.58333333333333337</c:v>
                </c:pt>
                <c:pt idx="1">
                  <c:v>0.58333333333333337</c:v>
                </c:pt>
                <c:pt idx="2" formatCode="###0.0%">
                  <c:v>0.3</c:v>
                </c:pt>
                <c:pt idx="3">
                  <c:v>9.0909090909090912E-2</c:v>
                </c:pt>
                <c:pt idx="4">
                  <c:v>0.55555555555555558</c:v>
                </c:pt>
                <c:pt idx="5" formatCode="###0.0%">
                  <c:v>0.16666666666666669</c:v>
                </c:pt>
                <c:pt idx="6">
                  <c:v>0.40217391304347827</c:v>
                </c:pt>
                <c:pt idx="7">
                  <c:v>0.27272727272727271</c:v>
                </c:pt>
                <c:pt idx="8" formatCode="###0.0%">
                  <c:v>0.21518987341772153</c:v>
                </c:pt>
                <c:pt idx="9">
                  <c:v>0.26666666666666666</c:v>
                </c:pt>
                <c:pt idx="10">
                  <c:v>0.26315789473684209</c:v>
                </c:pt>
                <c:pt idx="11" formatCode="###0.0%">
                  <c:v>0.22857142857142856</c:v>
                </c:pt>
              </c:numCache>
            </c:numRef>
          </c:val>
        </c:ser>
        <c:ser>
          <c:idx val="8"/>
          <c:order val="8"/>
          <c:tx>
            <c:strRef>
              <c:f>'Taules comparativa'!$B$89</c:f>
              <c:strCache>
                <c:ptCount val="1"/>
                <c:pt idx="0">
                  <c:v>Més de 
40.000 €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delete val="1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comparativa'!$C$79:$N$80</c:f>
              <c:multiLvlStrCache>
                <c:ptCount val="12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</c:lvl>
                <c:lvl>
                  <c:pt idx="0">
                    <c:v>ENGINYERIA D'ORGANITZACIÓ INDUSTRIAL</c:v>
                  </c:pt>
                  <c:pt idx="3">
                    <c:v>ENGINYERIA DE MATERIALS (TITULACIÓ CONJUNTA AMB LA UB)</c:v>
                  </c:pt>
                  <c:pt idx="6">
                    <c:v>ENGINYERIA INDUSTRIAL</c:v>
                  </c:pt>
                  <c:pt idx="9">
                    <c:v>ENGINYERIA QUÍMICA</c:v>
                  </c:pt>
                </c:lvl>
              </c:multiLvlStrCache>
            </c:multiLvlStrRef>
          </c:cat>
          <c:val>
            <c:numRef>
              <c:f>'Taules comparativa'!$C$89:$N$89</c:f>
              <c:numCache>
                <c:formatCode>0.00%</c:formatCode>
                <c:ptCount val="12"/>
                <c:pt idx="0">
                  <c:v>0.41666666666666669</c:v>
                </c:pt>
                <c:pt idx="1">
                  <c:v>0.33333333333333331</c:v>
                </c:pt>
                <c:pt idx="2" formatCode="###0.0%">
                  <c:v>0.5</c:v>
                </c:pt>
                <c:pt idx="3">
                  <c:v>0.36363636363636365</c:v>
                </c:pt>
                <c:pt idx="4">
                  <c:v>0.1111111111111111</c:v>
                </c:pt>
                <c:pt idx="5" formatCode="###0.0%">
                  <c:v>0</c:v>
                </c:pt>
                <c:pt idx="6">
                  <c:v>0.15217391304347827</c:v>
                </c:pt>
                <c:pt idx="7">
                  <c:v>0.19480519480519481</c:v>
                </c:pt>
                <c:pt idx="8" formatCode="###0.0%">
                  <c:v>7.5949367088607597E-2</c:v>
                </c:pt>
                <c:pt idx="9">
                  <c:v>0.1</c:v>
                </c:pt>
                <c:pt idx="10">
                  <c:v>7.8947368421052627E-2</c:v>
                </c:pt>
                <c:pt idx="11" formatCode="###0.0%">
                  <c:v>8.5714285714285715E-2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57825280"/>
        <c:axId val="157851648"/>
        <c:axId val="0"/>
      </c:bar3DChart>
      <c:catAx>
        <c:axId val="1578252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57851648"/>
        <c:crosses val="autoZero"/>
        <c:auto val="1"/>
        <c:lblAlgn val="ctr"/>
        <c:lblOffset val="100"/>
        <c:noMultiLvlLbl val="0"/>
      </c:catAx>
      <c:valAx>
        <c:axId val="157851648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57825280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3.7322108742428646E-2"/>
          <c:y val="1.4746539498083704E-2"/>
          <c:w val="0.93506368917652349"/>
          <c:h val="7.414025933008909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830350751610637E-3"/>
          <c:y val="8.3904698231519359E-2"/>
          <c:w val="0.97169280185640161"/>
          <c:h val="0.73024276868371885"/>
        </c:manualLayout>
      </c:layout>
      <c:bar3DChart>
        <c:barDir val="col"/>
        <c:grouping val="stacked"/>
        <c:varyColors val="0"/>
        <c:ser>
          <c:idx val="3"/>
          <c:order val="0"/>
          <c:tx>
            <c:strRef>
              <c:f>'Taules comparativa'!$B$118</c:f>
              <c:strCache>
                <c:ptCount val="1"/>
                <c:pt idx="0">
                  <c:v>Menys de 
6 mesos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4"/>
              <c:delete val="1"/>
            </c:dLbl>
            <c:numFmt formatCode="0%" sourceLinked="0"/>
            <c:txPr>
              <a:bodyPr/>
              <a:lstStyle/>
              <a:p>
                <a:pPr>
                  <a:defRPr sz="12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comparativa'!$C$116:$H$117</c:f>
              <c:multiLvlStrCache>
                <c:ptCount val="6"/>
                <c:lvl>
                  <c:pt idx="0">
                    <c:v>ENGINYERIA D'ORGANITZACIÓ INDUSTRIAL</c:v>
                  </c:pt>
                  <c:pt idx="1">
                    <c:v>ENGINYERIA DE MATERIALS (TITULACIÓ CONJUNTA AMB LA UB)</c:v>
                  </c:pt>
                  <c:pt idx="2">
                    <c:v>ENGINYERIA D'ORGANITZACIÓ INDUSTRIAL</c:v>
                  </c:pt>
                  <c:pt idx="3">
                    <c:v>ENGINYERIA DE MATERIALS (TITULACIÓ CONJUNTA AMB LA UB)</c:v>
                  </c:pt>
                  <c:pt idx="4">
                    <c:v>ENGINYERIA INDUSTRIAL</c:v>
                  </c:pt>
                  <c:pt idx="5">
                    <c:v>ENGINYERIA QUÍMICA</c:v>
                  </c:pt>
                </c:lvl>
                <c:lvl>
                  <c:pt idx="0">
                    <c:v>2008</c:v>
                  </c:pt>
                  <c:pt idx="2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comparativa'!$C$118:$H$118</c:f>
              <c:numCache>
                <c:formatCode>0.00%</c:formatCode>
                <c:ptCount val="6"/>
                <c:pt idx="0">
                  <c:v>0.5</c:v>
                </c:pt>
                <c:pt idx="1">
                  <c:v>1</c:v>
                </c:pt>
                <c:pt idx="2">
                  <c:v>0.75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</c:numCache>
            </c:numRef>
          </c:val>
        </c:ser>
        <c:ser>
          <c:idx val="2"/>
          <c:order val="1"/>
          <c:tx>
            <c:strRef>
              <c:f>'Taules comparativa'!$B$119</c:f>
              <c:strCache>
                <c:ptCount val="1"/>
                <c:pt idx="0">
                  <c:v>Entre 6 mesos
i 1 any</c:v>
                </c:pt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comparativa'!$C$116:$H$117</c:f>
              <c:multiLvlStrCache>
                <c:ptCount val="6"/>
                <c:lvl>
                  <c:pt idx="0">
                    <c:v>ENGINYERIA D'ORGANITZACIÓ INDUSTRIAL</c:v>
                  </c:pt>
                  <c:pt idx="1">
                    <c:v>ENGINYERIA DE MATERIALS (TITULACIÓ CONJUNTA AMB LA UB)</c:v>
                  </c:pt>
                  <c:pt idx="2">
                    <c:v>ENGINYERIA D'ORGANITZACIÓ INDUSTRIAL</c:v>
                  </c:pt>
                  <c:pt idx="3">
                    <c:v>ENGINYERIA DE MATERIALS (TITULACIÓ CONJUNTA AMB LA UB)</c:v>
                  </c:pt>
                  <c:pt idx="4">
                    <c:v>ENGINYERIA INDUSTRIAL</c:v>
                  </c:pt>
                  <c:pt idx="5">
                    <c:v>ENGINYERIA QUÍMICA</c:v>
                  </c:pt>
                </c:lvl>
                <c:lvl>
                  <c:pt idx="0">
                    <c:v>2008</c:v>
                  </c:pt>
                  <c:pt idx="2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comparativa'!$C$119:$H$119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</c:v>
                </c:pt>
                <c:pt idx="4">
                  <c:v>1</c:v>
                </c:pt>
                <c:pt idx="5">
                  <c:v>0.5</c:v>
                </c:pt>
              </c:numCache>
            </c:numRef>
          </c:val>
        </c:ser>
        <c:ser>
          <c:idx val="0"/>
          <c:order val="2"/>
          <c:tx>
            <c:strRef>
              <c:f>'Taules comparativa'!$B$120</c:f>
              <c:strCache>
                <c:ptCount val="1"/>
                <c:pt idx="0">
                  <c:v>Entre 1 any
i 2 anys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comparativa'!$C$116:$H$117</c:f>
              <c:multiLvlStrCache>
                <c:ptCount val="6"/>
                <c:lvl>
                  <c:pt idx="0">
                    <c:v>ENGINYERIA D'ORGANITZACIÓ INDUSTRIAL</c:v>
                  </c:pt>
                  <c:pt idx="1">
                    <c:v>ENGINYERIA DE MATERIALS (TITULACIÓ CONJUNTA AMB LA UB)</c:v>
                  </c:pt>
                  <c:pt idx="2">
                    <c:v>ENGINYERIA D'ORGANITZACIÓ INDUSTRIAL</c:v>
                  </c:pt>
                  <c:pt idx="3">
                    <c:v>ENGINYERIA DE MATERIALS (TITULACIÓ CONJUNTA AMB LA UB)</c:v>
                  </c:pt>
                  <c:pt idx="4">
                    <c:v>ENGINYERIA INDUSTRIAL</c:v>
                  </c:pt>
                  <c:pt idx="5">
                    <c:v>ENGINYERIA QUÍMICA</c:v>
                  </c:pt>
                </c:lvl>
                <c:lvl>
                  <c:pt idx="0">
                    <c:v>2008</c:v>
                  </c:pt>
                  <c:pt idx="2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comparativa'!$C$120:$H$120</c:f>
              <c:numCache>
                <c:formatCode>0.00%</c:formatCode>
                <c:ptCount val="6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3"/>
          <c:tx>
            <c:strRef>
              <c:f>'Taules comparativa'!$B$121</c:f>
              <c:strCache>
                <c:ptCount val="1"/>
                <c:pt idx="0">
                  <c:v>Més de
2 anys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'Taules comparativa'!$C$116:$H$117</c:f>
              <c:multiLvlStrCache>
                <c:ptCount val="6"/>
                <c:lvl>
                  <c:pt idx="0">
                    <c:v>ENGINYERIA D'ORGANITZACIÓ INDUSTRIAL</c:v>
                  </c:pt>
                  <c:pt idx="1">
                    <c:v>ENGINYERIA DE MATERIALS (TITULACIÓ CONJUNTA AMB LA UB)</c:v>
                  </c:pt>
                  <c:pt idx="2">
                    <c:v>ENGINYERIA D'ORGANITZACIÓ INDUSTRIAL</c:v>
                  </c:pt>
                  <c:pt idx="3">
                    <c:v>ENGINYERIA DE MATERIALS (TITULACIÓ CONJUNTA AMB LA UB)</c:v>
                  </c:pt>
                  <c:pt idx="4">
                    <c:v>ENGINYERIA INDUSTRIAL</c:v>
                  </c:pt>
                  <c:pt idx="5">
                    <c:v>ENGINYERIA QUÍMICA</c:v>
                  </c:pt>
                </c:lvl>
                <c:lvl>
                  <c:pt idx="0">
                    <c:v>2008</c:v>
                  </c:pt>
                  <c:pt idx="2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comparativa'!$C$121:$H$121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57904896"/>
        <c:axId val="157906432"/>
        <c:axId val="0"/>
      </c:bar3DChart>
      <c:catAx>
        <c:axId val="157904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 anchor="ctr" anchorCtr="1"/>
          <a:lstStyle/>
          <a:p>
            <a:pPr>
              <a:defRPr sz="1050" b="1"/>
            </a:pPr>
            <a:endParaRPr lang="ca-ES"/>
          </a:p>
        </c:txPr>
        <c:crossAx val="157906432"/>
        <c:crosses val="autoZero"/>
        <c:auto val="1"/>
        <c:lblAlgn val="ctr"/>
        <c:lblOffset val="10"/>
        <c:noMultiLvlLbl val="0"/>
      </c:catAx>
      <c:valAx>
        <c:axId val="157906432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57904896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3.7322108742428646E-2"/>
          <c:y val="1.4746539498083683E-2"/>
          <c:w val="0.93506368917652349"/>
          <c:h val="7.4140259330089095E-2"/>
        </c:manualLayout>
      </c:layout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011234869268461E-2"/>
          <c:y val="0.13946756655418074"/>
          <c:w val="0.96723427396892869"/>
          <c:h val="0.69299190542359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'Taules comparativa'!$B$133</c:f>
              <c:strCache>
                <c:ptCount val="1"/>
                <c:pt idx="0">
                  <c:v>ENGINYERIA D'ORGANITZACIÓ INDUSTRIAL</c:v>
                </c:pt>
              </c:strCache>
            </c:strRef>
          </c:tx>
          <c:spPr>
            <a:solidFill>
              <a:srgbClr val="31859C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 rot="0" vert="horz"/>
              <a:lstStyle/>
              <a:p>
                <a:pPr>
                  <a:defRPr sz="11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comparativa'!$C$129:$K$132</c:f>
              <c:multiLvlStrCache>
                <c:ptCount val="9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  <c:pt idx="6">
                    <c:v>Durant els estudis</c:v>
                  </c:pt>
                  <c:pt idx="7">
                    <c:v>Laboralment</c:v>
                  </c:pt>
                  <c:pt idx="8">
                    <c:v>Estudis i feina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comparativa'!$C$133:$K$133</c:f>
              <c:numCache>
                <c:formatCode>0.00%</c:formatCode>
                <c:ptCount val="9"/>
                <c:pt idx="0">
                  <c:v>0.10526315789473684</c:v>
                </c:pt>
                <c:pt idx="1">
                  <c:v>0.42105263157894735</c:v>
                </c:pt>
                <c:pt idx="2">
                  <c:v>0</c:v>
                </c:pt>
                <c:pt idx="3">
                  <c:v>7.6923076923076927E-2</c:v>
                </c:pt>
                <c:pt idx="4">
                  <c:v>0.38461538461538464</c:v>
                </c:pt>
                <c:pt idx="5">
                  <c:v>0.23076923076923078</c:v>
                </c:pt>
                <c:pt idx="6" formatCode="###0.0%">
                  <c:v>0.16666666666666669</c:v>
                </c:pt>
                <c:pt idx="7" formatCode="###0.0%">
                  <c:v>0.16666666666666669</c:v>
                </c:pt>
                <c:pt idx="8" formatCode="###0.0%">
                  <c:v>0.25</c:v>
                </c:pt>
              </c:numCache>
            </c:numRef>
          </c:val>
        </c:ser>
        <c:ser>
          <c:idx val="2"/>
          <c:order val="1"/>
          <c:tx>
            <c:strRef>
              <c:f>'Taules comparativa'!$B$134</c:f>
              <c:strCache>
                <c:ptCount val="1"/>
                <c:pt idx="0">
                  <c:v>ENGINYERIA DE MATERIALS (TITULACIÓ CONJUNTA AMB LA UB)</c:v>
                </c:pt>
              </c:strCache>
            </c:strRef>
          </c:tx>
          <c:spPr>
            <a:solidFill>
              <a:srgbClr val="8064A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layout>
                <c:manualLayout>
                  <c:x val="3.5568726668525701E-3"/>
                  <c:y val="-1.3445378151260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9281211114209503E-3"/>
                  <c:y val="-1.5686274509803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1856242222841901E-2"/>
                  <c:y val="-2.2408963585434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 rot="0" vert="horz"/>
              <a:lstStyle/>
              <a:p>
                <a:pPr algn="ctr">
                  <a:defRPr lang="es-ES" sz="1100" b="1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comparativa'!$C$129:$K$132</c:f>
              <c:multiLvlStrCache>
                <c:ptCount val="9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  <c:pt idx="6">
                    <c:v>Durant els estudis</c:v>
                  </c:pt>
                  <c:pt idx="7">
                    <c:v>Laboralment</c:v>
                  </c:pt>
                  <c:pt idx="8">
                    <c:v>Estudis i feina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comparativa'!$C$134:$K$134</c:f>
              <c:numCache>
                <c:formatCode>0.00%</c:formatCode>
                <c:ptCount val="9"/>
                <c:pt idx="0">
                  <c:v>9.0909090909090912E-2</c:v>
                </c:pt>
                <c:pt idx="1">
                  <c:v>0.18181818181818182</c:v>
                </c:pt>
                <c:pt idx="2">
                  <c:v>9.0909090909090912E-2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0.33333333333333331</c:v>
                </c:pt>
                <c:pt idx="6" formatCode="###0.0%">
                  <c:v>0</c:v>
                </c:pt>
                <c:pt idx="7" formatCode="###0.0%">
                  <c:v>0.28571428571428575</c:v>
                </c:pt>
                <c:pt idx="8" formatCode="###0.0%">
                  <c:v>0</c:v>
                </c:pt>
              </c:numCache>
            </c:numRef>
          </c:val>
        </c:ser>
        <c:ser>
          <c:idx val="3"/>
          <c:order val="2"/>
          <c:tx>
            <c:strRef>
              <c:f>'Taules comparativa'!$B$135</c:f>
              <c:strCache>
                <c:ptCount val="1"/>
                <c:pt idx="0">
                  <c:v>ENGINYERIA INDUSTRIAL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9.48499377827352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0670618000557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1137453337051402E-3"/>
                  <c:y val="-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7.113745333705140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 rot="0" vert="horz"/>
              <a:lstStyle/>
              <a:p>
                <a:pPr algn="ctr">
                  <a:defRPr lang="es-ES" sz="1100" b="1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comparativa'!$C$129:$K$132</c:f>
              <c:multiLvlStrCache>
                <c:ptCount val="9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  <c:pt idx="6">
                    <c:v>Durant els estudis</c:v>
                  </c:pt>
                  <c:pt idx="7">
                    <c:v>Laboralment</c:v>
                  </c:pt>
                  <c:pt idx="8">
                    <c:v>Estudis i feina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comparativa'!$C$135:$K$135</c:f>
              <c:numCache>
                <c:formatCode>0.00%</c:formatCode>
                <c:ptCount val="9"/>
                <c:pt idx="0">
                  <c:v>0.18390804597701149</c:v>
                </c:pt>
                <c:pt idx="1">
                  <c:v>0.31034482758620691</c:v>
                </c:pt>
                <c:pt idx="2">
                  <c:v>0.13793103448275862</c:v>
                </c:pt>
                <c:pt idx="3">
                  <c:v>0.24358974358974358</c:v>
                </c:pt>
                <c:pt idx="4">
                  <c:v>0.10256410256410256</c:v>
                </c:pt>
                <c:pt idx="5">
                  <c:v>0.23076923076923078</c:v>
                </c:pt>
                <c:pt idx="6" formatCode="###0.0%">
                  <c:v>0.30952380952380953</c:v>
                </c:pt>
                <c:pt idx="7" formatCode="###0.0%">
                  <c:v>0.16666666666666669</c:v>
                </c:pt>
                <c:pt idx="8" formatCode="###0.0%">
                  <c:v>0.21428571428571427</c:v>
                </c:pt>
              </c:numCache>
            </c:numRef>
          </c:val>
        </c:ser>
        <c:ser>
          <c:idx val="1"/>
          <c:order val="3"/>
          <c:tx>
            <c:strRef>
              <c:f>'Taules comparativa'!$B$136</c:f>
              <c:strCache>
                <c:ptCount val="1"/>
                <c:pt idx="0">
                  <c:v>ENGINYERIA QUÍMICA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9.48499377827352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29936955598933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067061800055771E-2"/>
                  <c:y val="-6.7226890756302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304186644512609E-2"/>
                  <c:y val="2.2408963585434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 rot="0" vert="horz"/>
              <a:lstStyle/>
              <a:p>
                <a:pPr>
                  <a:defRPr sz="1100" b="1">
                    <a:solidFill>
                      <a:schemeClr val="accent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comparativa'!$C$129:$K$132</c:f>
              <c:multiLvlStrCache>
                <c:ptCount val="9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  <c:pt idx="6">
                    <c:v>Durant els estudis</c:v>
                  </c:pt>
                  <c:pt idx="7">
                    <c:v>Laboralment</c:v>
                  </c:pt>
                  <c:pt idx="8">
                    <c:v>Estudis i feina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comparativa'!$C$136:$K$136</c:f>
              <c:numCache>
                <c:formatCode>0.00%</c:formatCode>
                <c:ptCount val="9"/>
                <c:pt idx="0">
                  <c:v>0.5</c:v>
                </c:pt>
                <c:pt idx="1">
                  <c:v>0</c:v>
                </c:pt>
                <c:pt idx="2">
                  <c:v>0.5</c:v>
                </c:pt>
                <c:pt idx="3">
                  <c:v>0.1</c:v>
                </c:pt>
                <c:pt idx="4">
                  <c:v>0.25</c:v>
                </c:pt>
                <c:pt idx="5">
                  <c:v>0.17499999999999999</c:v>
                </c:pt>
                <c:pt idx="6" formatCode="###0.0%">
                  <c:v>0.4</c:v>
                </c:pt>
                <c:pt idx="7" formatCode="###0.0%">
                  <c:v>8.5714285714285715E-2</c:v>
                </c:pt>
                <c:pt idx="8" formatCode="###0.0%">
                  <c:v>0.11428571428571428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7971968"/>
        <c:axId val="157973504"/>
        <c:axId val="0"/>
      </c:bar3DChart>
      <c:catAx>
        <c:axId val="157971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Arial Rounded MT Bold" pitchFamily="34" charset="0"/>
              </a:defRPr>
            </a:pPr>
            <a:endParaRPr lang="ca-ES"/>
          </a:p>
        </c:txPr>
        <c:crossAx val="157973504"/>
        <c:crosses val="autoZero"/>
        <c:auto val="1"/>
        <c:lblAlgn val="ctr"/>
        <c:lblOffset val="100"/>
        <c:noMultiLvlLbl val="0"/>
      </c:catAx>
      <c:valAx>
        <c:axId val="157973504"/>
        <c:scaling>
          <c:orientation val="minMax"/>
          <c:max val="0.30000000000000032"/>
        </c:scaling>
        <c:delete val="1"/>
        <c:axPos val="l"/>
        <c:numFmt formatCode="0%" sourceLinked="0"/>
        <c:majorTickMark val="out"/>
        <c:minorTickMark val="none"/>
        <c:tickLblPos val="none"/>
        <c:crossAx val="15797196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u="sng" baseline="0">
                <a:effectLst/>
              </a:rPr>
              <a:t>% de titulats que guanyen més de 30.000€ bruts anuals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300573539418677E-2"/>
          <c:y val="0.19658055555555556"/>
          <c:w val="0.58416020219694764"/>
          <c:h val="0.64859972222222217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Resum!$AO$66:$AO$69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Resum!$AP$66:$AP$69</c:f>
              <c:numCache>
                <c:formatCode>0%</c:formatCode>
                <c:ptCount val="4"/>
                <c:pt idx="0">
                  <c:v>0.16666666666666669</c:v>
                </c:pt>
                <c:pt idx="1">
                  <c:v>0.8</c:v>
                </c:pt>
                <c:pt idx="2">
                  <c:v>0.29113924050632911</c:v>
                </c:pt>
                <c:pt idx="3">
                  <c:v>0.31428571428571428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40160"/>
        <c:axId val="138541696"/>
      </c:barChart>
      <c:catAx>
        <c:axId val="1385401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38541696"/>
        <c:crosses val="autoZero"/>
        <c:auto val="1"/>
        <c:lblAlgn val="ctr"/>
        <c:lblOffset val="100"/>
        <c:noMultiLvlLbl val="0"/>
      </c:catAx>
      <c:valAx>
        <c:axId val="138541696"/>
        <c:scaling>
          <c:orientation val="minMax"/>
          <c:max val="1"/>
        </c:scaling>
        <c:delete val="1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38540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7728875308496888"/>
          <c:y val="0.57330635753864101"/>
          <c:w val="1.027343596975751E-2"/>
          <c:h val="8.4798775153105896E-3"/>
        </c:manualLayout>
      </c:layout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s-ES" sz="1200">
                <a:solidFill>
                  <a:schemeClr val="bg1"/>
                </a:solidFill>
              </a:rPr>
              <a:t>MITJANA DE NIVELL DE SATISFACCIÓ AMB LA FEINA ACTUAL PER EDICIONS I TITULACIONS</a:t>
            </a:r>
          </a:p>
        </c:rich>
      </c:tx>
      <c:layout>
        <c:manualLayout>
          <c:xMode val="edge"/>
          <c:yMode val="edge"/>
          <c:x val="2.0457591933570572E-2"/>
          <c:y val="1.3396624472573839E-2"/>
        </c:manualLayout>
      </c:layout>
      <c:overlay val="0"/>
      <c:spPr>
        <a:solidFill>
          <a:srgbClr val="4F81BD"/>
        </a:solidFill>
        <a:scene3d>
          <a:camera prst="orthographicFront"/>
          <a:lightRig rig="threePt" dir="t"/>
        </a:scene3d>
        <a:sp3d>
          <a:bevelT w="190500" h="38100"/>
        </a:sp3d>
      </c:spPr>
    </c:title>
    <c:autoTitleDeleted val="0"/>
    <c:plotArea>
      <c:layout>
        <c:manualLayout>
          <c:layoutTarget val="inner"/>
          <c:xMode val="edge"/>
          <c:yMode val="edge"/>
          <c:x val="2.2518712938660451E-3"/>
          <c:y val="0.12170910503381212"/>
          <c:w val="0.98761533974919802"/>
          <c:h val="0.68029571026722924"/>
        </c:manualLayout>
      </c:layout>
      <c:lineChart>
        <c:grouping val="standard"/>
        <c:varyColors val="0"/>
        <c:ser>
          <c:idx val="0"/>
          <c:order val="0"/>
          <c:tx>
            <c:strRef>
              <c:f>'Taules comparativa'!$B$97</c:f>
              <c:strCache>
                <c:ptCount val="1"/>
                <c:pt idx="0">
                  <c:v>Contingut de la feina</c:v>
                </c:pt>
              </c:strCache>
            </c:strRef>
          </c:tx>
          <c:marker>
            <c:symbol val="none"/>
          </c:marker>
          <c:dPt>
            <c:idx val="0"/>
            <c:bubble3D val="0"/>
            <c:spPr>
              <a:ln>
                <a:headEnd type="oval"/>
              </a:ln>
            </c:spPr>
          </c:dPt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Pt>
            <c:idx val="7"/>
            <c:bubble3D val="0"/>
            <c:spPr>
              <a:ln>
                <a:solidFill>
                  <a:srgbClr val="4F81BD"/>
                </a:solidFill>
              </a:ln>
            </c:spPr>
          </c:dPt>
          <c:dPt>
            <c:idx val="9"/>
            <c:bubble3D val="0"/>
            <c:spPr>
              <a:ln>
                <a:noFill/>
              </a:ln>
            </c:spPr>
          </c:dPt>
          <c:dLbls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comparativa'!$C$95:$N$96</c:f>
              <c:multiLvlStrCache>
                <c:ptCount val="12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</c:lvl>
                <c:lvl>
                  <c:pt idx="0">
                    <c:v>ENGINYERIA D'ORGANITZACIÓ INDUSTRIAL</c:v>
                  </c:pt>
                  <c:pt idx="3">
                    <c:v>ENGINYERIA DE MATERIALS (TITULACIÓ CONJUNTA AMB LA UB)</c:v>
                  </c:pt>
                  <c:pt idx="6">
                    <c:v>ENGINYERIA INDUSTRIAL</c:v>
                  </c:pt>
                  <c:pt idx="9">
                    <c:v>ENGINYERIA QUÍMICA</c:v>
                  </c:pt>
                </c:lvl>
              </c:multiLvlStrCache>
            </c:multiLvlStrRef>
          </c:cat>
          <c:val>
            <c:numRef>
              <c:f>'Taules comparativa'!$C$97:$N$97</c:f>
              <c:numCache>
                <c:formatCode>0.00</c:formatCode>
                <c:ptCount val="12"/>
                <c:pt idx="0">
                  <c:v>5.9230769230769234</c:v>
                </c:pt>
                <c:pt idx="1">
                  <c:v>6.0000000000000009</c:v>
                </c:pt>
                <c:pt idx="2" formatCode="#,##0.00">
                  <c:v>5.6363636363636367</c:v>
                </c:pt>
                <c:pt idx="3">
                  <c:v>5.4545454545454541</c:v>
                </c:pt>
                <c:pt idx="4">
                  <c:v>5.8235294117647056</c:v>
                </c:pt>
                <c:pt idx="5" formatCode="#,##0.00">
                  <c:v>5.2</c:v>
                </c:pt>
                <c:pt idx="6">
                  <c:v>5.3478260869565215</c:v>
                </c:pt>
                <c:pt idx="7">
                  <c:v>5.3968253968253981</c:v>
                </c:pt>
                <c:pt idx="8" formatCode="#,##0.00">
                  <c:v>5.8289473684210549</c:v>
                </c:pt>
                <c:pt idx="9">
                  <c:v>5.2592592592592595</c:v>
                </c:pt>
                <c:pt idx="10">
                  <c:v>5.4358974358974343</c:v>
                </c:pt>
                <c:pt idx="11" formatCode="#,##0.00">
                  <c:v>5.645161290322581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'Taules comparativa'!$B$98</c:f>
              <c:strCache>
                <c:ptCount val="1"/>
                <c:pt idx="0">
                  <c:v>Perspectives de millora i promoció</c:v>
                </c:pt>
              </c:strCache>
            </c:strRef>
          </c:tx>
          <c:marker>
            <c:symbol val="none"/>
          </c:marker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Pt>
            <c:idx val="7"/>
            <c:marker>
              <c:symbol val="square"/>
              <c:size val="5"/>
              <c:spPr>
                <a:noFill/>
                <a:ln>
                  <a:noFill/>
                </a:ln>
              </c:spPr>
            </c:marker>
            <c:bubble3D val="0"/>
          </c:dPt>
          <c:dPt>
            <c:idx val="9"/>
            <c:bubble3D val="0"/>
            <c:spPr>
              <a:ln>
                <a:noFill/>
              </a:ln>
            </c:spPr>
          </c:dPt>
          <c:dLbls>
            <c:dLbl>
              <c:idx val="1"/>
              <c:layout>
                <c:manualLayout>
                  <c:x val="-1.8655792803479638E-2"/>
                  <c:y val="4.23663853727145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962962962963188E-3"/>
                  <c:y val="-2.2218600956510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2465599051008306E-2"/>
                  <c:y val="-6.927215189873446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0392447607750099E-3"/>
                  <c:y val="-6.756504922644183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5358837485172014E-3"/>
                  <c:y val="7.041666666666697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rgbClr val="C00000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comparativa'!$C$95:$N$96</c:f>
              <c:multiLvlStrCache>
                <c:ptCount val="12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</c:lvl>
                <c:lvl>
                  <c:pt idx="0">
                    <c:v>ENGINYERIA D'ORGANITZACIÓ INDUSTRIAL</c:v>
                  </c:pt>
                  <c:pt idx="3">
                    <c:v>ENGINYERIA DE MATERIALS (TITULACIÓ CONJUNTA AMB LA UB)</c:v>
                  </c:pt>
                  <c:pt idx="6">
                    <c:v>ENGINYERIA INDUSTRIAL</c:v>
                  </c:pt>
                  <c:pt idx="9">
                    <c:v>ENGINYERIA QUÍMICA</c:v>
                  </c:pt>
                </c:lvl>
              </c:multiLvlStrCache>
            </c:multiLvlStrRef>
          </c:cat>
          <c:val>
            <c:numRef>
              <c:f>'Taules comparativa'!$C$98:$N$98</c:f>
              <c:numCache>
                <c:formatCode>0.00</c:formatCode>
                <c:ptCount val="12"/>
                <c:pt idx="0">
                  <c:v>5.5384615384615383</c:v>
                </c:pt>
                <c:pt idx="1">
                  <c:v>5.3076923076923084</c:v>
                </c:pt>
                <c:pt idx="2" formatCode="#,##0.00">
                  <c:v>4.9090909090909092</c:v>
                </c:pt>
                <c:pt idx="3">
                  <c:v>4.9090909090909092</c:v>
                </c:pt>
                <c:pt idx="4">
                  <c:v>5.1764705882352935</c:v>
                </c:pt>
                <c:pt idx="5" formatCode="#,##0.00">
                  <c:v>4.8</c:v>
                </c:pt>
                <c:pt idx="6">
                  <c:v>4.9021739130434785</c:v>
                </c:pt>
                <c:pt idx="7">
                  <c:v>4.7619047619047636</c:v>
                </c:pt>
                <c:pt idx="8" formatCode="#,##0.00">
                  <c:v>4.8552631578947389</c:v>
                </c:pt>
                <c:pt idx="9">
                  <c:v>4.9629629629629628</c:v>
                </c:pt>
                <c:pt idx="10">
                  <c:v>4.7692307692307701</c:v>
                </c:pt>
                <c:pt idx="11" formatCode="#,##0.00">
                  <c:v>5.032258064516129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'Taules comparativa'!$B$99</c:f>
              <c:strCache>
                <c:ptCount val="1"/>
                <c:pt idx="0">
                  <c:v>Nivell de retribució</c:v>
                </c:pt>
              </c:strCache>
            </c:strRef>
          </c:tx>
          <c:marker>
            <c:symbol val="none"/>
          </c:marker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Pt>
            <c:idx val="7"/>
            <c:marker>
              <c:symbol val="square"/>
              <c:size val="5"/>
              <c:spPr>
                <a:noFill/>
                <a:ln>
                  <a:noFill/>
                </a:ln>
              </c:spPr>
            </c:marker>
            <c:bubble3D val="0"/>
          </c:dPt>
          <c:dPt>
            <c:idx val="9"/>
            <c:bubble3D val="0"/>
            <c:spPr>
              <a:ln>
                <a:noFill/>
              </a:ln>
            </c:spPr>
          </c:dPt>
          <c:dLbls>
            <c:dLbl>
              <c:idx val="0"/>
              <c:layout>
                <c:manualLayout>
                  <c:x val="-3.5629629629629692E-2"/>
                  <c:y val="-4.624098476568895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533511269276479E-2"/>
                  <c:y val="-2.2218530239099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641975308642006E-3"/>
                  <c:y val="-1.562066252653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3160493827160478E-2"/>
                  <c:y val="1.973839953409210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4704626334519483E-2"/>
                  <c:y val="-1.7585794655414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987654320987566E-2"/>
                  <c:y val="-1.562066252653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0796757611704259E-3"/>
                  <c:y val="-2.25566104078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6.0000000000000114E-3"/>
                  <c:y val="-2.2218600956510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chemeClr val="accent3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comparativa'!$C$95:$N$96</c:f>
              <c:multiLvlStrCache>
                <c:ptCount val="12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</c:lvl>
                <c:lvl>
                  <c:pt idx="0">
                    <c:v>ENGINYERIA D'ORGANITZACIÓ INDUSTRIAL</c:v>
                  </c:pt>
                  <c:pt idx="3">
                    <c:v>ENGINYERIA DE MATERIALS (TITULACIÓ CONJUNTA AMB LA UB)</c:v>
                  </c:pt>
                  <c:pt idx="6">
                    <c:v>ENGINYERIA INDUSTRIAL</c:v>
                  </c:pt>
                  <c:pt idx="9">
                    <c:v>ENGINYERIA QUÍMICA</c:v>
                  </c:pt>
                </c:lvl>
              </c:multiLvlStrCache>
            </c:multiLvlStrRef>
          </c:cat>
          <c:val>
            <c:numRef>
              <c:f>'Taules comparativa'!$C$99:$N$99</c:f>
              <c:numCache>
                <c:formatCode>0.00</c:formatCode>
                <c:ptCount val="12"/>
                <c:pt idx="0">
                  <c:v>5.384615384615385</c:v>
                </c:pt>
                <c:pt idx="1">
                  <c:v>5.1538461538461542</c:v>
                </c:pt>
                <c:pt idx="2" formatCode="#,##0.00">
                  <c:v>5.4545454545454541</c:v>
                </c:pt>
                <c:pt idx="3">
                  <c:v>5.2727272727272725</c:v>
                </c:pt>
                <c:pt idx="4">
                  <c:v>5.117647058823529</c:v>
                </c:pt>
                <c:pt idx="5" formatCode="#,##0.00">
                  <c:v>3.6</c:v>
                </c:pt>
                <c:pt idx="6">
                  <c:v>4.7934782608695654</c:v>
                </c:pt>
                <c:pt idx="7">
                  <c:v>4.7301587301587311</c:v>
                </c:pt>
                <c:pt idx="8" formatCode="#,##0.00">
                  <c:v>4.2763157894736823</c:v>
                </c:pt>
                <c:pt idx="9">
                  <c:v>4.8148148148148149</c:v>
                </c:pt>
                <c:pt idx="10">
                  <c:v>4.4871794871794872</c:v>
                </c:pt>
                <c:pt idx="11" formatCode="#,##0.00">
                  <c:v>4.645161290322581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'Taules comparativa'!$B$100</c:f>
              <c:strCache>
                <c:ptCount val="1"/>
                <c:pt idx="0">
                  <c:v>Utilitat dels coneixements de la formació universitària</c:v>
                </c:pt>
              </c:strCache>
            </c:strRef>
          </c:tx>
          <c:marker>
            <c:symbol val="none"/>
          </c:marker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Pt>
            <c:idx val="7"/>
            <c:marker>
              <c:symbol val="square"/>
              <c:size val="5"/>
              <c:spPr>
                <a:noFill/>
                <a:ln>
                  <a:noFill/>
                </a:ln>
              </c:spPr>
            </c:marker>
            <c:bubble3D val="0"/>
          </c:dPt>
          <c:dPt>
            <c:idx val="9"/>
            <c:bubble3D val="0"/>
            <c:spPr>
              <a:ln>
                <a:noFill/>
              </a:ln>
            </c:spPr>
          </c:dPt>
          <c:dLbls>
            <c:dLbl>
              <c:idx val="0"/>
              <c:layout>
                <c:manualLayout>
                  <c:x val="-2.6188414393040729E-2"/>
                  <c:y val="-2.2890295358649941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655792803479638E-2"/>
                  <c:y val="2.4331575246132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8208778173190973E-4"/>
                  <c:y val="-8.137306610407875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1925925925926052E-2"/>
                  <c:y val="-2.661722657649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938271604938366E-2"/>
                  <c:y val="-1.562066252653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2049382716049618E-2"/>
                  <c:y val="-1.7819975336525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8345679012345899E-2"/>
                  <c:y val="-3.9813103436452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2345679012346276E-3"/>
                  <c:y val="-2.2547285658350709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chemeClr val="accent4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comparativa'!$C$95:$N$96</c:f>
              <c:multiLvlStrCache>
                <c:ptCount val="12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</c:lvl>
                <c:lvl>
                  <c:pt idx="0">
                    <c:v>ENGINYERIA D'ORGANITZACIÓ INDUSTRIAL</c:v>
                  </c:pt>
                  <c:pt idx="3">
                    <c:v>ENGINYERIA DE MATERIALS (TITULACIÓ CONJUNTA AMB LA UB)</c:v>
                  </c:pt>
                  <c:pt idx="6">
                    <c:v>ENGINYERIA INDUSTRIAL</c:v>
                  </c:pt>
                  <c:pt idx="9">
                    <c:v>ENGINYERIA QUÍMICA</c:v>
                  </c:pt>
                </c:lvl>
              </c:multiLvlStrCache>
            </c:multiLvlStrRef>
          </c:cat>
          <c:val>
            <c:numRef>
              <c:f>'Taules comparativa'!$C$100:$N$100</c:f>
              <c:numCache>
                <c:formatCode>0.00</c:formatCode>
                <c:ptCount val="12"/>
                <c:pt idx="0">
                  <c:v>4.4615384615384617</c:v>
                </c:pt>
                <c:pt idx="1">
                  <c:v>5.1538461538461542</c:v>
                </c:pt>
                <c:pt idx="2" formatCode="#,##0.00">
                  <c:v>5.1818181818181825</c:v>
                </c:pt>
                <c:pt idx="3">
                  <c:v>5</c:v>
                </c:pt>
                <c:pt idx="4">
                  <c:v>5.2352941176470598</c:v>
                </c:pt>
                <c:pt idx="5" formatCode="#,##0.00">
                  <c:v>4.8</c:v>
                </c:pt>
                <c:pt idx="6">
                  <c:v>4.3043478260869561</c:v>
                </c:pt>
                <c:pt idx="7">
                  <c:v>4.6031746031746046</c:v>
                </c:pt>
                <c:pt idx="8" formatCode="#,##0.00">
                  <c:v>4.6973684210526301</c:v>
                </c:pt>
                <c:pt idx="9">
                  <c:v>4.333333333333333</c:v>
                </c:pt>
                <c:pt idx="10">
                  <c:v>4.4358974358974352</c:v>
                </c:pt>
                <c:pt idx="11" formatCode="#,##0.00">
                  <c:v>4.5161290322580632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'Taules comparativa'!$B$101</c:f>
              <c:strCache>
                <c:ptCount val="1"/>
                <c:pt idx="0">
                  <c:v>Satisfacció general amb la feina *</c:v>
                </c:pt>
              </c:strCache>
            </c:strRef>
          </c:tx>
          <c:marker>
            <c:symbol val="none"/>
          </c:marker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Pt>
            <c:idx val="7"/>
            <c:marker>
              <c:symbol val="square"/>
              <c:size val="5"/>
              <c:spPr>
                <a:noFill/>
                <a:ln>
                  <a:noFill/>
                </a:ln>
              </c:spPr>
            </c:marker>
            <c:bubble3D val="0"/>
          </c:dPt>
          <c:dPt>
            <c:idx val="9"/>
            <c:bubble3D val="0"/>
            <c:spPr>
              <a:ln>
                <a:noFill/>
              </a:ln>
            </c:spPr>
          </c:dPt>
          <c:dLbls>
            <c:dLbl>
              <c:idx val="1"/>
              <c:layout>
                <c:manualLayout>
                  <c:x val="-1.8345689996045869E-2"/>
                  <c:y val="6.10478199718706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703703703703704E-3"/>
                  <c:y val="-2.0019288146517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987654320987566E-2"/>
                  <c:y val="-2.8816539386488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7576117042309241E-4"/>
                  <c:y val="-2.461673699015471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chemeClr val="accent5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comparativa'!$C$95:$N$96</c:f>
              <c:multiLvlStrCache>
                <c:ptCount val="12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</c:lvl>
                <c:lvl>
                  <c:pt idx="0">
                    <c:v>ENGINYERIA D'ORGANITZACIÓ INDUSTRIAL</c:v>
                  </c:pt>
                  <c:pt idx="3">
                    <c:v>ENGINYERIA DE MATERIALS (TITULACIÓ CONJUNTA AMB LA UB)</c:v>
                  </c:pt>
                  <c:pt idx="6">
                    <c:v>ENGINYERIA INDUSTRIAL</c:v>
                  </c:pt>
                  <c:pt idx="9">
                    <c:v>ENGINYERIA QUÍMICA</c:v>
                  </c:pt>
                </c:lvl>
              </c:multiLvlStrCache>
            </c:multiLvlStrRef>
          </c:cat>
          <c:val>
            <c:numRef>
              <c:f>'Taules comparativa'!$C$101:$N$101</c:f>
              <c:numCache>
                <c:formatCode>0.00</c:formatCode>
                <c:ptCount val="12"/>
                <c:pt idx="0">
                  <c:v>5.615384615384615</c:v>
                </c:pt>
                <c:pt idx="1">
                  <c:v>5.615384615384615</c:v>
                </c:pt>
                <c:pt idx="2" formatCode="#,##0.00">
                  <c:v>5.6363636363636367</c:v>
                </c:pt>
                <c:pt idx="3">
                  <c:v>5.5</c:v>
                </c:pt>
                <c:pt idx="4">
                  <c:v>5.8333333333333339</c:v>
                </c:pt>
                <c:pt idx="5" formatCode="#,##0.00">
                  <c:v>5.6</c:v>
                </c:pt>
                <c:pt idx="6">
                  <c:v>5</c:v>
                </c:pt>
                <c:pt idx="7">
                  <c:v>5.1874999999999973</c:v>
                </c:pt>
                <c:pt idx="8" formatCode="#,##0.00">
                  <c:v>5.3506493506493484</c:v>
                </c:pt>
                <c:pt idx="9">
                  <c:v>5.3214285714285712</c:v>
                </c:pt>
                <c:pt idx="10">
                  <c:v>5.0769230769230758</c:v>
                </c:pt>
                <c:pt idx="11" formatCode="#,##0.00">
                  <c:v>5.4848484848484853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11488"/>
        <c:axId val="158513024"/>
      </c:lineChart>
      <c:catAx>
        <c:axId val="158511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 anchor="t" anchorCtr="0"/>
          <a:lstStyle/>
          <a:p>
            <a:pPr>
              <a:defRPr sz="1400" b="1" kern="2200" spc="0" baseline="0"/>
            </a:pPr>
            <a:endParaRPr lang="ca-ES"/>
          </a:p>
        </c:txPr>
        <c:crossAx val="158513024"/>
        <c:crossesAt val="1"/>
        <c:auto val="1"/>
        <c:lblAlgn val="ctr"/>
        <c:lblOffset val="100"/>
        <c:tickMarkSkip val="1"/>
        <c:noMultiLvlLbl val="0"/>
      </c:catAx>
      <c:valAx>
        <c:axId val="158513024"/>
        <c:scaling>
          <c:orientation val="minMax"/>
          <c:max val="7"/>
          <c:min val="3"/>
        </c:scaling>
        <c:delete val="1"/>
        <c:axPos val="l"/>
        <c:numFmt formatCode="0" sourceLinked="0"/>
        <c:majorTickMark val="out"/>
        <c:minorTickMark val="none"/>
        <c:tickLblPos val="none"/>
        <c:crossAx val="158511488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0.6111111111111116"/>
          <c:y val="1.5375620981167145E-2"/>
          <c:w val="0.38888888888889062"/>
          <c:h val="0.13398997890295358"/>
        </c:manualLayout>
      </c:layout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ca-ES" sz="1600" b="1" i="0" u="sng" strike="noStrike" baseline="0">
                <a:effectLst/>
              </a:rPr>
              <a:t>Factors de contractació: </a:t>
            </a:r>
            <a:r>
              <a:rPr lang="ca-ES" sz="1600" u="sng"/>
              <a:t>Formació global</a:t>
            </a:r>
            <a:r>
              <a:rPr lang="ca-ES" sz="1600" u="sng" baseline="0"/>
              <a:t> rebuda</a:t>
            </a:r>
            <a:endParaRPr lang="ca-ES" sz="1600" u="sng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73119739342927"/>
          <c:y val="0.15302902306668004"/>
          <c:w val="0.55290427058686631"/>
          <c:h val="0.6837797282398591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Resum!$AB$48:$AB$51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Resum!$AK$48:$AK$51</c:f>
              <c:numCache>
                <c:formatCode>_(* #,##0.00_);_(* \(#,##0.00\);_(* "-"??_);_(@_)</c:formatCode>
                <c:ptCount val="4"/>
                <c:pt idx="0">
                  <c:v>4.5</c:v>
                </c:pt>
                <c:pt idx="1">
                  <c:v>5.92</c:v>
                </c:pt>
                <c:pt idx="2">
                  <c:v>5.26</c:v>
                </c:pt>
                <c:pt idx="3">
                  <c:v>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237056"/>
        <c:axId val="138238592"/>
      </c:barChart>
      <c:catAx>
        <c:axId val="1382370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38238592"/>
        <c:crosses val="autoZero"/>
        <c:auto val="1"/>
        <c:lblAlgn val="ctr"/>
        <c:lblOffset val="100"/>
        <c:noMultiLvlLbl val="0"/>
      </c:catAx>
      <c:valAx>
        <c:axId val="138238592"/>
        <c:scaling>
          <c:orientation val="minMax"/>
          <c:max val="7"/>
          <c:min val="1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crossAx val="138237056"/>
        <c:crosses val="autoZero"/>
        <c:crossBetween val="between"/>
      </c:valAx>
    </c:plotArea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u="sng"/>
              <a:t>Població</a:t>
            </a:r>
            <a:r>
              <a:rPr lang="ca-ES" u="sng" baseline="0"/>
              <a:t> total de titulats</a:t>
            </a:r>
            <a:endParaRPr lang="ca-ES" u="sng"/>
          </a:p>
        </c:rich>
      </c:tx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Taules!$A$10:$A$13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Taules!$G$10:$G$13</c:f>
              <c:numCache>
                <c:formatCode>0%</c:formatCode>
                <c:ptCount val="4"/>
                <c:pt idx="0">
                  <c:v>4.8723897911832945E-2</c:v>
                </c:pt>
                <c:pt idx="1">
                  <c:v>6.9605568445475635E-2</c:v>
                </c:pt>
                <c:pt idx="2">
                  <c:v>0.76566125290023201</c:v>
                </c:pt>
                <c:pt idx="3">
                  <c:v>0.11600928074245939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5468066491688537"/>
          <c:y val="0.17362277631962675"/>
          <c:w val="0.34038888888888891"/>
          <c:h val="0.4256733333333333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u="sng"/>
              <a:t>Total mostr</a:t>
            </a:r>
            <a:r>
              <a:rPr lang="ca-ES" u="sng" baseline="0"/>
              <a:t>a de titulats</a:t>
            </a:r>
            <a:endParaRPr lang="ca-ES" u="sng"/>
          </a:p>
        </c:rich>
      </c:tx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Taules!$A$10:$A$13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Taules!$I$10:$I$13</c:f>
              <c:numCache>
                <c:formatCode>0%</c:formatCode>
                <c:ptCount val="4"/>
                <c:pt idx="0">
                  <c:v>5.0724637681159424E-2</c:v>
                </c:pt>
                <c:pt idx="1">
                  <c:v>8.6956521739130432E-2</c:v>
                </c:pt>
                <c:pt idx="2">
                  <c:v>0.60869565217391308</c:v>
                </c:pt>
                <c:pt idx="3">
                  <c:v>0.25362318840579712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Gràfics!$M$32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Gràfics!$L$33:$L$36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Gràfics!$M$33:$M$36</c:f>
              <c:numCache>
                <c:formatCode>###0.0%</c:formatCode>
                <c:ptCount val="4"/>
                <c:pt idx="0">
                  <c:v>0.42857142857142855</c:v>
                </c:pt>
                <c:pt idx="1">
                  <c:v>8.3333333333333343E-2</c:v>
                </c:pt>
                <c:pt idx="2">
                  <c:v>0.26190476190476192</c:v>
                </c:pt>
                <c:pt idx="3">
                  <c:v>0.65714285714285703</c:v>
                </c:pt>
              </c:numCache>
            </c:numRef>
          </c:val>
        </c:ser>
        <c:ser>
          <c:idx val="1"/>
          <c:order val="1"/>
          <c:tx>
            <c:strRef>
              <c:f>Gràfics!$N$32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Gràfics!$L$33:$L$36</c:f>
              <c:strCache>
                <c:ptCount val="4"/>
                <c:pt idx="0">
                  <c:v>ENGINYERIA DE MATERIALS</c:v>
                </c:pt>
                <c:pt idx="1">
                  <c:v>ENGINYERIA EN ORGANITZACIÓ INDUSTRIAL</c:v>
                </c:pt>
                <c:pt idx="2">
                  <c:v>ENGINYERIA INDUSTRIAL</c:v>
                </c:pt>
                <c:pt idx="3">
                  <c:v>ENGINYERIA QUÍMICA</c:v>
                </c:pt>
              </c:strCache>
            </c:strRef>
          </c:cat>
          <c:val>
            <c:numRef>
              <c:f>Gràfics!$N$33:$N$36</c:f>
              <c:numCache>
                <c:formatCode>###0.0%</c:formatCode>
                <c:ptCount val="4"/>
                <c:pt idx="0">
                  <c:v>0.57142857142857151</c:v>
                </c:pt>
                <c:pt idx="1">
                  <c:v>0.91666666666666674</c:v>
                </c:pt>
                <c:pt idx="2">
                  <c:v>0.73809523809523814</c:v>
                </c:pt>
                <c:pt idx="3">
                  <c:v>0.34285714285714286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372608"/>
        <c:axId val="138374144"/>
        <c:axId val="0"/>
      </c:bar3DChart>
      <c:catAx>
        <c:axId val="138372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8374144"/>
        <c:crosses val="autoZero"/>
        <c:auto val="1"/>
        <c:lblAlgn val="ctr"/>
        <c:lblOffset val="100"/>
        <c:noMultiLvlLbl val="0"/>
      </c:catAx>
      <c:valAx>
        <c:axId val="13837414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83726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Gr&#224;fics!A115"/><Relationship Id="rId18" Type="http://schemas.openxmlformats.org/officeDocument/2006/relationships/hyperlink" Target="#Gr&#224;fics!A192"/><Relationship Id="rId26" Type="http://schemas.openxmlformats.org/officeDocument/2006/relationships/hyperlink" Target="#Taules!A169"/><Relationship Id="rId39" Type="http://schemas.openxmlformats.org/officeDocument/2006/relationships/hyperlink" Target="#Gr&#224;fics!A518"/><Relationship Id="rId21" Type="http://schemas.openxmlformats.org/officeDocument/2006/relationships/hyperlink" Target="#Taules!A132"/><Relationship Id="rId34" Type="http://schemas.openxmlformats.org/officeDocument/2006/relationships/hyperlink" Target="#Taules!A227"/><Relationship Id="rId42" Type="http://schemas.openxmlformats.org/officeDocument/2006/relationships/hyperlink" Target="#Taules!A300"/><Relationship Id="rId47" Type="http://schemas.openxmlformats.org/officeDocument/2006/relationships/hyperlink" Target="#Gr&#224;fics!A669"/><Relationship Id="rId50" Type="http://schemas.openxmlformats.org/officeDocument/2006/relationships/hyperlink" Target="#Taules!A375"/><Relationship Id="rId55" Type="http://schemas.openxmlformats.org/officeDocument/2006/relationships/hyperlink" Target="#Gr&#224;fics!A762"/><Relationship Id="rId63" Type="http://schemas.openxmlformats.org/officeDocument/2006/relationships/image" Target="../media/image3.png"/><Relationship Id="rId68" Type="http://schemas.openxmlformats.org/officeDocument/2006/relationships/hyperlink" Target="240_1%20Enquestes%20a%20titulats.xlsx#Comparativa!B175" TargetMode="External"/><Relationship Id="rId7" Type="http://schemas.openxmlformats.org/officeDocument/2006/relationships/hyperlink" Target="#Taules!A19"/><Relationship Id="rId71" Type="http://schemas.openxmlformats.org/officeDocument/2006/relationships/hyperlink" Target="240_1%20Enquestes%20a%20titulats.xlsx#Comparativa!B292" TargetMode="External"/><Relationship Id="rId2" Type="http://schemas.openxmlformats.org/officeDocument/2006/relationships/image" Target="../media/image1.gif"/><Relationship Id="rId16" Type="http://schemas.openxmlformats.org/officeDocument/2006/relationships/hyperlink" Target="#Gr&#224;fics!A163"/><Relationship Id="rId29" Type="http://schemas.openxmlformats.org/officeDocument/2006/relationships/hyperlink" Target="#Taules!A190"/><Relationship Id="rId1" Type="http://schemas.openxmlformats.org/officeDocument/2006/relationships/hyperlink" Target="#Taules!A213"/><Relationship Id="rId6" Type="http://schemas.openxmlformats.org/officeDocument/2006/relationships/image" Target="../media/image2.gif"/><Relationship Id="rId11" Type="http://schemas.openxmlformats.org/officeDocument/2006/relationships/hyperlink" Target="#Gr&#224;fics!A73"/><Relationship Id="rId24" Type="http://schemas.openxmlformats.org/officeDocument/2006/relationships/hyperlink" Target="#Gr&#224;fics!A257"/><Relationship Id="rId32" Type="http://schemas.openxmlformats.org/officeDocument/2006/relationships/hyperlink" Target="#Gr&#224;fics!A409"/><Relationship Id="rId37" Type="http://schemas.openxmlformats.org/officeDocument/2006/relationships/hyperlink" Target="#Gr&#224;fics!A493"/><Relationship Id="rId40" Type="http://schemas.openxmlformats.org/officeDocument/2006/relationships/hyperlink" Target="#Taules!A275"/><Relationship Id="rId45" Type="http://schemas.openxmlformats.org/officeDocument/2006/relationships/hyperlink" Target="#Taules!A340"/><Relationship Id="rId53" Type="http://schemas.openxmlformats.org/officeDocument/2006/relationships/hyperlink" Target="#Gr&#224;fics!A739"/><Relationship Id="rId58" Type="http://schemas.openxmlformats.org/officeDocument/2006/relationships/hyperlink" Target="#Gr&#224;fics!A599"/><Relationship Id="rId66" Type="http://schemas.openxmlformats.org/officeDocument/2006/relationships/hyperlink" Target="240%20Enquestes%20a%20titulats.xlsx#Comparativa!B95" TargetMode="External"/><Relationship Id="rId5" Type="http://schemas.openxmlformats.org/officeDocument/2006/relationships/hyperlink" Target="240_1%20Enquestes%20a%20titulats.xlsx#Gr&#224;fics!A5" TargetMode="External"/><Relationship Id="rId15" Type="http://schemas.openxmlformats.org/officeDocument/2006/relationships/hyperlink" Target="#Taules!A82"/><Relationship Id="rId23" Type="http://schemas.openxmlformats.org/officeDocument/2006/relationships/hyperlink" Target="#Taules!A143"/><Relationship Id="rId28" Type="http://schemas.openxmlformats.org/officeDocument/2006/relationships/hyperlink" Target="#Gr&#224;fics!A354"/><Relationship Id="rId36" Type="http://schemas.openxmlformats.org/officeDocument/2006/relationships/hyperlink" Target="#Taules!A239"/><Relationship Id="rId49" Type="http://schemas.openxmlformats.org/officeDocument/2006/relationships/hyperlink" Target="#Gr&#224;fics!A692"/><Relationship Id="rId57" Type="http://schemas.openxmlformats.org/officeDocument/2006/relationships/hyperlink" Target="#Gr&#224;fics!A784"/><Relationship Id="rId61" Type="http://schemas.openxmlformats.org/officeDocument/2006/relationships/hyperlink" Target="#Gr&#224;fics!A140"/><Relationship Id="rId10" Type="http://schemas.openxmlformats.org/officeDocument/2006/relationships/hyperlink" Target="#Taules!A45"/><Relationship Id="rId19" Type="http://schemas.openxmlformats.org/officeDocument/2006/relationships/hyperlink" Target="#Taules!A119"/><Relationship Id="rId31" Type="http://schemas.openxmlformats.org/officeDocument/2006/relationships/hyperlink" Target="#Taules!A201"/><Relationship Id="rId44" Type="http://schemas.openxmlformats.org/officeDocument/2006/relationships/hyperlink" Target="#Taules!A327"/><Relationship Id="rId52" Type="http://schemas.openxmlformats.org/officeDocument/2006/relationships/hyperlink" Target="#Taules!A388"/><Relationship Id="rId60" Type="http://schemas.openxmlformats.org/officeDocument/2006/relationships/hyperlink" Target="#Gr&#224;fics!A643"/><Relationship Id="rId65" Type="http://schemas.openxmlformats.org/officeDocument/2006/relationships/hyperlink" Target="240_1%20Enquestes%20a%20titulats.xlsx#Comparativa!B56" TargetMode="External"/><Relationship Id="rId4" Type="http://schemas.openxmlformats.org/officeDocument/2006/relationships/hyperlink" Target="240_1%20Enquestes%20a%20titulats.xlsx#Taules!A6" TargetMode="External"/><Relationship Id="rId9" Type="http://schemas.openxmlformats.org/officeDocument/2006/relationships/hyperlink" Target="#Gr&#224;fics!A49"/><Relationship Id="rId14" Type="http://schemas.openxmlformats.org/officeDocument/2006/relationships/hyperlink" Target="#Taules!A71"/><Relationship Id="rId22" Type="http://schemas.openxmlformats.org/officeDocument/2006/relationships/hyperlink" Target="#Gr&#224;fics!A235"/><Relationship Id="rId27" Type="http://schemas.openxmlformats.org/officeDocument/2006/relationships/hyperlink" Target="#Taules!A180"/><Relationship Id="rId30" Type="http://schemas.openxmlformats.org/officeDocument/2006/relationships/hyperlink" Target="#Gr&#224;fics!A379"/><Relationship Id="rId35" Type="http://schemas.openxmlformats.org/officeDocument/2006/relationships/hyperlink" Target="#Gr&#224;fics!A466"/><Relationship Id="rId43" Type="http://schemas.openxmlformats.org/officeDocument/2006/relationships/hyperlink" Target="#Taules!A313"/><Relationship Id="rId48" Type="http://schemas.openxmlformats.org/officeDocument/2006/relationships/hyperlink" Target="#Taules!A362"/><Relationship Id="rId56" Type="http://schemas.openxmlformats.org/officeDocument/2006/relationships/hyperlink" Target="#Taules!A413"/><Relationship Id="rId64" Type="http://schemas.openxmlformats.org/officeDocument/2006/relationships/hyperlink" Target="240_1%20Enquestes%20a%20titulats.xlsx#Comparativa!B14" TargetMode="External"/><Relationship Id="rId69" Type="http://schemas.openxmlformats.org/officeDocument/2006/relationships/hyperlink" Target="240_1%20Enquestes%20a%20titulats.xlsx#Comparativa!B209" TargetMode="External"/><Relationship Id="rId8" Type="http://schemas.openxmlformats.org/officeDocument/2006/relationships/hyperlink" Target="#Taules!A32"/><Relationship Id="rId51" Type="http://schemas.openxmlformats.org/officeDocument/2006/relationships/hyperlink" Target="#Gr&#224;fics!A713"/><Relationship Id="rId3" Type="http://schemas.openxmlformats.org/officeDocument/2006/relationships/hyperlink" Target="#Taules!A156"/><Relationship Id="rId12" Type="http://schemas.openxmlformats.org/officeDocument/2006/relationships/hyperlink" Target="#Taules!A58"/><Relationship Id="rId17" Type="http://schemas.openxmlformats.org/officeDocument/2006/relationships/hyperlink" Target="#Taules!A95"/><Relationship Id="rId25" Type="http://schemas.openxmlformats.org/officeDocument/2006/relationships/hyperlink" Target="#Gr&#224;fics!A304"/><Relationship Id="rId33" Type="http://schemas.openxmlformats.org/officeDocument/2006/relationships/hyperlink" Target="#Gr&#224;fics!A437"/><Relationship Id="rId38" Type="http://schemas.openxmlformats.org/officeDocument/2006/relationships/hyperlink" Target="#Taules!A251"/><Relationship Id="rId46" Type="http://schemas.openxmlformats.org/officeDocument/2006/relationships/hyperlink" Target="#Taules!A352"/><Relationship Id="rId59" Type="http://schemas.openxmlformats.org/officeDocument/2006/relationships/hyperlink" Target="#Gr&#224;fics!A621"/><Relationship Id="rId67" Type="http://schemas.openxmlformats.org/officeDocument/2006/relationships/hyperlink" Target="240_1%20Enquestes%20a%20titulats.xlsx#Comparativa!B140" TargetMode="External"/><Relationship Id="rId20" Type="http://schemas.openxmlformats.org/officeDocument/2006/relationships/hyperlink" Target="#Gr&#224;fics!A214"/><Relationship Id="rId41" Type="http://schemas.openxmlformats.org/officeDocument/2006/relationships/hyperlink" Target="#Gr&#224;fics!A545"/><Relationship Id="rId54" Type="http://schemas.openxmlformats.org/officeDocument/2006/relationships/hyperlink" Target="#Taules!A401"/><Relationship Id="rId62" Type="http://schemas.openxmlformats.org/officeDocument/2006/relationships/hyperlink" Target="#Gr&#224;fics!A330"/><Relationship Id="rId70" Type="http://schemas.openxmlformats.org/officeDocument/2006/relationships/hyperlink" Target="240_1%20Enquestes%20a%20titulats.xlsx#Comparativa!B251" TargetMode="Externa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6.xml"/><Relationship Id="rId13" Type="http://schemas.openxmlformats.org/officeDocument/2006/relationships/chart" Target="../charts/chart49.xml"/><Relationship Id="rId3" Type="http://schemas.openxmlformats.org/officeDocument/2006/relationships/hyperlink" Target="#Index!B21"/><Relationship Id="rId7" Type="http://schemas.openxmlformats.org/officeDocument/2006/relationships/chart" Target="../charts/chart45.xml"/><Relationship Id="rId12" Type="http://schemas.openxmlformats.org/officeDocument/2006/relationships/hyperlink" Target="#Index!B61"/><Relationship Id="rId2" Type="http://schemas.openxmlformats.org/officeDocument/2006/relationships/chart" Target="../charts/chart41.xml"/><Relationship Id="rId1" Type="http://schemas.openxmlformats.org/officeDocument/2006/relationships/hyperlink" Target="#Index!A1"/><Relationship Id="rId6" Type="http://schemas.openxmlformats.org/officeDocument/2006/relationships/chart" Target="../charts/chart44.xml"/><Relationship Id="rId11" Type="http://schemas.openxmlformats.org/officeDocument/2006/relationships/chart" Target="../charts/chart48.xml"/><Relationship Id="rId5" Type="http://schemas.openxmlformats.org/officeDocument/2006/relationships/chart" Target="../charts/chart43.xml"/><Relationship Id="rId10" Type="http://schemas.openxmlformats.org/officeDocument/2006/relationships/hyperlink" Target="#Index!B50"/><Relationship Id="rId4" Type="http://schemas.openxmlformats.org/officeDocument/2006/relationships/chart" Target="../charts/chart42.xml"/><Relationship Id="rId9" Type="http://schemas.openxmlformats.org/officeDocument/2006/relationships/chart" Target="../charts/chart47.xml"/><Relationship Id="rId14" Type="http://schemas.openxmlformats.org/officeDocument/2006/relationships/chart" Target="../charts/chart5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chart" Target="../charts/chart19.xml"/><Relationship Id="rId18" Type="http://schemas.openxmlformats.org/officeDocument/2006/relationships/chart" Target="../charts/chart24.xml"/><Relationship Id="rId26" Type="http://schemas.openxmlformats.org/officeDocument/2006/relationships/chart" Target="../charts/chart32.xml"/><Relationship Id="rId3" Type="http://schemas.openxmlformats.org/officeDocument/2006/relationships/chart" Target="../charts/chart9.xml"/><Relationship Id="rId21" Type="http://schemas.openxmlformats.org/officeDocument/2006/relationships/chart" Target="../charts/chart27.xml"/><Relationship Id="rId34" Type="http://schemas.openxmlformats.org/officeDocument/2006/relationships/chart" Target="../charts/chart40.xml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17" Type="http://schemas.openxmlformats.org/officeDocument/2006/relationships/chart" Target="../charts/chart23.xml"/><Relationship Id="rId25" Type="http://schemas.openxmlformats.org/officeDocument/2006/relationships/chart" Target="../charts/chart31.xml"/><Relationship Id="rId33" Type="http://schemas.openxmlformats.org/officeDocument/2006/relationships/chart" Target="../charts/chart39.xml"/><Relationship Id="rId2" Type="http://schemas.openxmlformats.org/officeDocument/2006/relationships/chart" Target="../charts/chart8.xml"/><Relationship Id="rId16" Type="http://schemas.openxmlformats.org/officeDocument/2006/relationships/chart" Target="../charts/chart22.xml"/><Relationship Id="rId20" Type="http://schemas.openxmlformats.org/officeDocument/2006/relationships/chart" Target="../charts/chart26.xml"/><Relationship Id="rId29" Type="http://schemas.openxmlformats.org/officeDocument/2006/relationships/chart" Target="../charts/chart35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24" Type="http://schemas.openxmlformats.org/officeDocument/2006/relationships/chart" Target="../charts/chart30.xml"/><Relationship Id="rId32" Type="http://schemas.openxmlformats.org/officeDocument/2006/relationships/chart" Target="../charts/chart38.xml"/><Relationship Id="rId5" Type="http://schemas.openxmlformats.org/officeDocument/2006/relationships/chart" Target="../charts/chart11.xml"/><Relationship Id="rId15" Type="http://schemas.openxmlformats.org/officeDocument/2006/relationships/chart" Target="../charts/chart21.xml"/><Relationship Id="rId23" Type="http://schemas.openxmlformats.org/officeDocument/2006/relationships/chart" Target="../charts/chart29.xml"/><Relationship Id="rId28" Type="http://schemas.openxmlformats.org/officeDocument/2006/relationships/chart" Target="../charts/chart34.xml"/><Relationship Id="rId10" Type="http://schemas.openxmlformats.org/officeDocument/2006/relationships/chart" Target="../charts/chart16.xml"/><Relationship Id="rId19" Type="http://schemas.openxmlformats.org/officeDocument/2006/relationships/chart" Target="../charts/chart25.xml"/><Relationship Id="rId31" Type="http://schemas.openxmlformats.org/officeDocument/2006/relationships/chart" Target="../charts/chart37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Relationship Id="rId14" Type="http://schemas.openxmlformats.org/officeDocument/2006/relationships/chart" Target="../charts/chart20.xml"/><Relationship Id="rId22" Type="http://schemas.openxmlformats.org/officeDocument/2006/relationships/chart" Target="../charts/chart28.xml"/><Relationship Id="rId27" Type="http://schemas.openxmlformats.org/officeDocument/2006/relationships/chart" Target="../charts/chart33.xml"/><Relationship Id="rId30" Type="http://schemas.openxmlformats.org/officeDocument/2006/relationships/chart" Target="../charts/chart36.xml"/><Relationship Id="rId35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40</xdr:row>
      <xdr:rowOff>0</xdr:rowOff>
    </xdr:from>
    <xdr:to>
      <xdr:col>4</xdr:col>
      <xdr:colOff>476250</xdr:colOff>
      <xdr:row>40</xdr:row>
      <xdr:rowOff>171450</xdr:rowOff>
    </xdr:to>
    <xdr:pic>
      <xdr:nvPicPr>
        <xdr:cNvPr id="2" name="Imatge 1" descr="icono-tabla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47925" y="9086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171450</xdr:colOff>
      <xdr:row>33</xdr:row>
      <xdr:rowOff>171450</xdr:rowOff>
    </xdr:to>
    <xdr:pic>
      <xdr:nvPicPr>
        <xdr:cNvPr id="3" name="Imatge 2" descr="icono-tabla.gif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33525" y="7753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402166</xdr:colOff>
      <xdr:row>15</xdr:row>
      <xdr:rowOff>21167</xdr:rowOff>
    </xdr:from>
    <xdr:to>
      <xdr:col>4</xdr:col>
      <xdr:colOff>573616</xdr:colOff>
      <xdr:row>16</xdr:row>
      <xdr:rowOff>2117</xdr:rowOff>
    </xdr:to>
    <xdr:pic>
      <xdr:nvPicPr>
        <xdr:cNvPr id="4" name="Imatge 3" descr="icono-tabla.gif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1166" y="4180417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19051</xdr:colOff>
      <xdr:row>15</xdr:row>
      <xdr:rowOff>39158</xdr:rowOff>
    </xdr:from>
    <xdr:to>
      <xdr:col>5</xdr:col>
      <xdr:colOff>161926</xdr:colOff>
      <xdr:row>15</xdr:row>
      <xdr:rowOff>182033</xdr:rowOff>
    </xdr:to>
    <xdr:pic>
      <xdr:nvPicPr>
        <xdr:cNvPr id="5" name="Imatge 4" descr="icono-grafico.gif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91884" y="4198408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16</xdr:row>
      <xdr:rowOff>9525</xdr:rowOff>
    </xdr:from>
    <xdr:to>
      <xdr:col>4</xdr:col>
      <xdr:colOff>57150</xdr:colOff>
      <xdr:row>16</xdr:row>
      <xdr:rowOff>180975</xdr:rowOff>
    </xdr:to>
    <xdr:pic>
      <xdr:nvPicPr>
        <xdr:cNvPr id="8" name="Imatge 7" descr="icono-tabla.gif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28825" y="4514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200025</xdr:colOff>
      <xdr:row>17</xdr:row>
      <xdr:rowOff>19050</xdr:rowOff>
    </xdr:from>
    <xdr:to>
      <xdr:col>4</xdr:col>
      <xdr:colOff>371475</xdr:colOff>
      <xdr:row>18</xdr:row>
      <xdr:rowOff>0</xdr:rowOff>
    </xdr:to>
    <xdr:pic>
      <xdr:nvPicPr>
        <xdr:cNvPr id="9" name="Imatge 8" descr="icono-tabla.gif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43150" y="4714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16</xdr:row>
      <xdr:rowOff>28575</xdr:rowOff>
    </xdr:from>
    <xdr:to>
      <xdr:col>4</xdr:col>
      <xdr:colOff>219075</xdr:colOff>
      <xdr:row>16</xdr:row>
      <xdr:rowOff>171450</xdr:rowOff>
    </xdr:to>
    <xdr:pic>
      <xdr:nvPicPr>
        <xdr:cNvPr id="10" name="Imatge 9" descr="icono-grafico.gif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19325" y="4533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23</xdr:row>
      <xdr:rowOff>9525</xdr:rowOff>
    </xdr:from>
    <xdr:to>
      <xdr:col>5</xdr:col>
      <xdr:colOff>390525</xdr:colOff>
      <xdr:row>23</xdr:row>
      <xdr:rowOff>180975</xdr:rowOff>
    </xdr:to>
    <xdr:pic>
      <xdr:nvPicPr>
        <xdr:cNvPr id="11" name="Imatge 10" descr="icono-tabla.gif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71800" y="585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438150</xdr:colOff>
      <xdr:row>23</xdr:row>
      <xdr:rowOff>28575</xdr:rowOff>
    </xdr:from>
    <xdr:to>
      <xdr:col>5</xdr:col>
      <xdr:colOff>581025</xdr:colOff>
      <xdr:row>23</xdr:row>
      <xdr:rowOff>171450</xdr:rowOff>
    </xdr:to>
    <xdr:pic>
      <xdr:nvPicPr>
        <xdr:cNvPr id="12" name="Imatge 11" descr="icono-grafico.gif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90875" y="58769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24</xdr:row>
      <xdr:rowOff>28575</xdr:rowOff>
    </xdr:from>
    <xdr:to>
      <xdr:col>3</xdr:col>
      <xdr:colOff>295275</xdr:colOff>
      <xdr:row>25</xdr:row>
      <xdr:rowOff>9525</xdr:rowOff>
    </xdr:to>
    <xdr:pic>
      <xdr:nvPicPr>
        <xdr:cNvPr id="13" name="Imatge 12" descr="icono-tabla.gif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7350" y="6067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323850</xdr:colOff>
      <xdr:row>24</xdr:row>
      <xdr:rowOff>38100</xdr:rowOff>
    </xdr:from>
    <xdr:to>
      <xdr:col>3</xdr:col>
      <xdr:colOff>466725</xdr:colOff>
      <xdr:row>24</xdr:row>
      <xdr:rowOff>180975</xdr:rowOff>
    </xdr:to>
    <xdr:pic>
      <xdr:nvPicPr>
        <xdr:cNvPr id="14" name="Imatge 13" descr="icono-grafico.gif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57375" y="6076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27</xdr:row>
      <xdr:rowOff>19050</xdr:rowOff>
    </xdr:from>
    <xdr:to>
      <xdr:col>3</xdr:col>
      <xdr:colOff>238125</xdr:colOff>
      <xdr:row>28</xdr:row>
      <xdr:rowOff>0</xdr:rowOff>
    </xdr:to>
    <xdr:pic>
      <xdr:nvPicPr>
        <xdr:cNvPr id="15" name="Imatge 14" descr="icono-tabla.gif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00200" y="6629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581025</xdr:colOff>
      <xdr:row>28</xdr:row>
      <xdr:rowOff>0</xdr:rowOff>
    </xdr:from>
    <xdr:to>
      <xdr:col>5</xdr:col>
      <xdr:colOff>142875</xdr:colOff>
      <xdr:row>28</xdr:row>
      <xdr:rowOff>171450</xdr:rowOff>
    </xdr:to>
    <xdr:pic>
      <xdr:nvPicPr>
        <xdr:cNvPr id="16" name="Imatge 15" descr="icono-tabla.gif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24150" y="6800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28</xdr:row>
      <xdr:rowOff>9525</xdr:rowOff>
    </xdr:from>
    <xdr:to>
      <xdr:col>5</xdr:col>
      <xdr:colOff>304800</xdr:colOff>
      <xdr:row>28</xdr:row>
      <xdr:rowOff>152400</xdr:rowOff>
    </xdr:to>
    <xdr:pic>
      <xdr:nvPicPr>
        <xdr:cNvPr id="17" name="Imatge 16" descr="icono-grafico.gif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914650" y="6810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29</xdr:row>
      <xdr:rowOff>0</xdr:rowOff>
    </xdr:from>
    <xdr:to>
      <xdr:col>4</xdr:col>
      <xdr:colOff>209550</xdr:colOff>
      <xdr:row>29</xdr:row>
      <xdr:rowOff>171450</xdr:rowOff>
    </xdr:to>
    <xdr:pic>
      <xdr:nvPicPr>
        <xdr:cNvPr id="18" name="Imatge 17" descr="icono-tabla.gif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81225" y="6991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29</xdr:row>
      <xdr:rowOff>9525</xdr:rowOff>
    </xdr:from>
    <xdr:to>
      <xdr:col>4</xdr:col>
      <xdr:colOff>371475</xdr:colOff>
      <xdr:row>29</xdr:row>
      <xdr:rowOff>152400</xdr:rowOff>
    </xdr:to>
    <xdr:pic>
      <xdr:nvPicPr>
        <xdr:cNvPr id="19" name="Imatge 18" descr="icono-grafico.gif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371725" y="7000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</xdr:colOff>
      <xdr:row>30</xdr:row>
      <xdr:rowOff>19050</xdr:rowOff>
    </xdr:from>
    <xdr:to>
      <xdr:col>4</xdr:col>
      <xdr:colOff>342900</xdr:colOff>
      <xdr:row>31</xdr:row>
      <xdr:rowOff>0</xdr:rowOff>
    </xdr:to>
    <xdr:pic>
      <xdr:nvPicPr>
        <xdr:cNvPr id="20" name="Imatge 19" descr="icono-tabla.gif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14575" y="7200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30</xdr:row>
      <xdr:rowOff>28575</xdr:rowOff>
    </xdr:from>
    <xdr:to>
      <xdr:col>4</xdr:col>
      <xdr:colOff>504825</xdr:colOff>
      <xdr:row>30</xdr:row>
      <xdr:rowOff>171450</xdr:rowOff>
    </xdr:to>
    <xdr:pic>
      <xdr:nvPicPr>
        <xdr:cNvPr id="21" name="Imatge 20" descr="icono-grafico.gif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05075" y="7210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31</xdr:row>
      <xdr:rowOff>9525</xdr:rowOff>
    </xdr:from>
    <xdr:to>
      <xdr:col>4</xdr:col>
      <xdr:colOff>123825</xdr:colOff>
      <xdr:row>31</xdr:row>
      <xdr:rowOff>180975</xdr:rowOff>
    </xdr:to>
    <xdr:pic>
      <xdr:nvPicPr>
        <xdr:cNvPr id="22" name="Imatge 21" descr="icono-tabla.gif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0" y="7381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31</xdr:row>
      <xdr:rowOff>19050</xdr:rowOff>
    </xdr:from>
    <xdr:to>
      <xdr:col>4</xdr:col>
      <xdr:colOff>285750</xdr:colOff>
      <xdr:row>31</xdr:row>
      <xdr:rowOff>161925</xdr:rowOff>
    </xdr:to>
    <xdr:pic>
      <xdr:nvPicPr>
        <xdr:cNvPr id="23" name="Imatge 22" descr="icono-grafico.gif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86000" y="7391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32</xdr:row>
      <xdr:rowOff>0</xdr:rowOff>
    </xdr:from>
    <xdr:to>
      <xdr:col>4</xdr:col>
      <xdr:colOff>66675</xdr:colOff>
      <xdr:row>32</xdr:row>
      <xdr:rowOff>171450</xdr:rowOff>
    </xdr:to>
    <xdr:pic>
      <xdr:nvPicPr>
        <xdr:cNvPr id="24" name="Imatge 23" descr="icono-tabla.gif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8350" y="7562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32</xdr:row>
      <xdr:rowOff>9525</xdr:rowOff>
    </xdr:from>
    <xdr:to>
      <xdr:col>4</xdr:col>
      <xdr:colOff>228600</xdr:colOff>
      <xdr:row>32</xdr:row>
      <xdr:rowOff>152400</xdr:rowOff>
    </xdr:to>
    <xdr:pic>
      <xdr:nvPicPr>
        <xdr:cNvPr id="25" name="Imatge 24" descr="icono-grafico.gif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28850" y="7572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33</xdr:row>
      <xdr:rowOff>9525</xdr:rowOff>
    </xdr:from>
    <xdr:to>
      <xdr:col>3</xdr:col>
      <xdr:colOff>333375</xdr:colOff>
      <xdr:row>33</xdr:row>
      <xdr:rowOff>152400</xdr:rowOff>
    </xdr:to>
    <xdr:pic>
      <xdr:nvPicPr>
        <xdr:cNvPr id="26" name="Imatge 25" descr="icono-grafico.gif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24025" y="7762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34</xdr:row>
      <xdr:rowOff>19050</xdr:rowOff>
    </xdr:from>
    <xdr:to>
      <xdr:col>4</xdr:col>
      <xdr:colOff>390525</xdr:colOff>
      <xdr:row>35</xdr:row>
      <xdr:rowOff>0</xdr:rowOff>
    </xdr:to>
    <xdr:pic>
      <xdr:nvPicPr>
        <xdr:cNvPr id="27" name="Imatge 26" descr="icono-tabla.gif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62200" y="7962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238125</xdr:colOff>
      <xdr:row>35</xdr:row>
      <xdr:rowOff>171450</xdr:rowOff>
    </xdr:to>
    <xdr:pic>
      <xdr:nvPicPr>
        <xdr:cNvPr id="28" name="Imatge 27" descr="icono-tabla.gif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00200" y="8134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35</xdr:row>
      <xdr:rowOff>9525</xdr:rowOff>
    </xdr:from>
    <xdr:to>
      <xdr:col>3</xdr:col>
      <xdr:colOff>400050</xdr:colOff>
      <xdr:row>35</xdr:row>
      <xdr:rowOff>152400</xdr:rowOff>
    </xdr:to>
    <xdr:pic>
      <xdr:nvPicPr>
        <xdr:cNvPr id="29" name="Imatge 28" descr="icono-grafico.gif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90700" y="8143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36</xdr:row>
      <xdr:rowOff>28575</xdr:rowOff>
    </xdr:from>
    <xdr:to>
      <xdr:col>3</xdr:col>
      <xdr:colOff>114300</xdr:colOff>
      <xdr:row>37</xdr:row>
      <xdr:rowOff>9525</xdr:rowOff>
    </xdr:to>
    <xdr:pic>
      <xdr:nvPicPr>
        <xdr:cNvPr id="30" name="Imatge 29" descr="icono-tabla.gif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76375" y="8353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36</xdr:row>
      <xdr:rowOff>38100</xdr:rowOff>
    </xdr:from>
    <xdr:to>
      <xdr:col>3</xdr:col>
      <xdr:colOff>276225</xdr:colOff>
      <xdr:row>36</xdr:row>
      <xdr:rowOff>180975</xdr:rowOff>
    </xdr:to>
    <xdr:pic>
      <xdr:nvPicPr>
        <xdr:cNvPr id="31" name="Imatge 30" descr="icono-grafico.gif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666875" y="8362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38</xdr:row>
      <xdr:rowOff>9525</xdr:rowOff>
    </xdr:from>
    <xdr:to>
      <xdr:col>4</xdr:col>
      <xdr:colOff>76200</xdr:colOff>
      <xdr:row>38</xdr:row>
      <xdr:rowOff>180975</xdr:rowOff>
    </xdr:to>
    <xdr:pic>
      <xdr:nvPicPr>
        <xdr:cNvPr id="32" name="Imatge 31" descr="icono-tabla.gif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47875" y="8715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38</xdr:row>
      <xdr:rowOff>19050</xdr:rowOff>
    </xdr:from>
    <xdr:to>
      <xdr:col>4</xdr:col>
      <xdr:colOff>238125</xdr:colOff>
      <xdr:row>38</xdr:row>
      <xdr:rowOff>161925</xdr:rowOff>
    </xdr:to>
    <xdr:pic>
      <xdr:nvPicPr>
        <xdr:cNvPr id="33" name="Imatge 32" descr="icono-grafico.gif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38375" y="8724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40</xdr:row>
      <xdr:rowOff>9525</xdr:rowOff>
    </xdr:from>
    <xdr:to>
      <xdr:col>5</xdr:col>
      <xdr:colOff>28575</xdr:colOff>
      <xdr:row>40</xdr:row>
      <xdr:rowOff>152400</xdr:rowOff>
    </xdr:to>
    <xdr:pic>
      <xdr:nvPicPr>
        <xdr:cNvPr id="34" name="Imatge 33" descr="icono-grafico.gif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38425" y="9096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43</xdr:row>
      <xdr:rowOff>9525</xdr:rowOff>
    </xdr:from>
    <xdr:to>
      <xdr:col>3</xdr:col>
      <xdr:colOff>523875</xdr:colOff>
      <xdr:row>43</xdr:row>
      <xdr:rowOff>180975</xdr:rowOff>
    </xdr:to>
    <xdr:pic>
      <xdr:nvPicPr>
        <xdr:cNvPr id="35" name="Imatge 34" descr="icono-tabla.gif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85950" y="966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542925</xdr:colOff>
      <xdr:row>43</xdr:row>
      <xdr:rowOff>19050</xdr:rowOff>
    </xdr:from>
    <xdr:to>
      <xdr:col>4</xdr:col>
      <xdr:colOff>76200</xdr:colOff>
      <xdr:row>43</xdr:row>
      <xdr:rowOff>161925</xdr:rowOff>
    </xdr:to>
    <xdr:pic>
      <xdr:nvPicPr>
        <xdr:cNvPr id="36" name="Imatge 35" descr="icono-grafico.gif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76450" y="9677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44</xdr:row>
      <xdr:rowOff>9525</xdr:rowOff>
    </xdr:from>
    <xdr:to>
      <xdr:col>3</xdr:col>
      <xdr:colOff>533400</xdr:colOff>
      <xdr:row>44</xdr:row>
      <xdr:rowOff>180975</xdr:rowOff>
    </xdr:to>
    <xdr:pic>
      <xdr:nvPicPr>
        <xdr:cNvPr id="37" name="Imatge 36" descr="icono-tabla.gif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95475" y="9858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552450</xdr:colOff>
      <xdr:row>44</xdr:row>
      <xdr:rowOff>19050</xdr:rowOff>
    </xdr:from>
    <xdr:to>
      <xdr:col>4</xdr:col>
      <xdr:colOff>85725</xdr:colOff>
      <xdr:row>44</xdr:row>
      <xdr:rowOff>161925</xdr:rowOff>
    </xdr:to>
    <xdr:pic>
      <xdr:nvPicPr>
        <xdr:cNvPr id="38" name="Imatge 37" descr="icono-grafico.gif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85975" y="9867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447675</xdr:colOff>
      <xdr:row>45</xdr:row>
      <xdr:rowOff>9525</xdr:rowOff>
    </xdr:from>
    <xdr:to>
      <xdr:col>5</xdr:col>
      <xdr:colOff>9525</xdr:colOff>
      <xdr:row>45</xdr:row>
      <xdr:rowOff>180975</xdr:rowOff>
    </xdr:to>
    <xdr:pic>
      <xdr:nvPicPr>
        <xdr:cNvPr id="39" name="Imatge 38" descr="icono-tabla.gif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90800" y="10048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45</xdr:row>
      <xdr:rowOff>19050</xdr:rowOff>
    </xdr:from>
    <xdr:to>
      <xdr:col>5</xdr:col>
      <xdr:colOff>171450</xdr:colOff>
      <xdr:row>45</xdr:row>
      <xdr:rowOff>161925</xdr:rowOff>
    </xdr:to>
    <xdr:pic>
      <xdr:nvPicPr>
        <xdr:cNvPr id="40" name="Imatge 39" descr="icono-grafico.gif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81300" y="10058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46</xdr:row>
      <xdr:rowOff>19050</xdr:rowOff>
    </xdr:from>
    <xdr:to>
      <xdr:col>3</xdr:col>
      <xdr:colOff>342900</xdr:colOff>
      <xdr:row>47</xdr:row>
      <xdr:rowOff>0</xdr:rowOff>
    </xdr:to>
    <xdr:pic>
      <xdr:nvPicPr>
        <xdr:cNvPr id="41" name="Imatge 40" descr="icono-tabla.gif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4975" y="10248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46</xdr:row>
      <xdr:rowOff>28575</xdr:rowOff>
    </xdr:from>
    <xdr:to>
      <xdr:col>3</xdr:col>
      <xdr:colOff>504825</xdr:colOff>
      <xdr:row>46</xdr:row>
      <xdr:rowOff>171450</xdr:rowOff>
    </xdr:to>
    <xdr:pic>
      <xdr:nvPicPr>
        <xdr:cNvPr id="42" name="Imatge 41" descr="icono-grafico.gif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95475" y="10258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52</xdr:row>
      <xdr:rowOff>19050</xdr:rowOff>
    </xdr:from>
    <xdr:to>
      <xdr:col>4</xdr:col>
      <xdr:colOff>466725</xdr:colOff>
      <xdr:row>53</xdr:row>
      <xdr:rowOff>0</xdr:rowOff>
    </xdr:to>
    <xdr:pic>
      <xdr:nvPicPr>
        <xdr:cNvPr id="43" name="Imatge 42" descr="icono-tabla.gif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38400" y="11401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53</xdr:row>
      <xdr:rowOff>9525</xdr:rowOff>
    </xdr:from>
    <xdr:to>
      <xdr:col>4</xdr:col>
      <xdr:colOff>76200</xdr:colOff>
      <xdr:row>53</xdr:row>
      <xdr:rowOff>180975</xdr:rowOff>
    </xdr:to>
    <xdr:pic>
      <xdr:nvPicPr>
        <xdr:cNvPr id="44" name="Imatge 43" descr="icono-tabla.gif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47875" y="11582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54</xdr:row>
      <xdr:rowOff>9525</xdr:rowOff>
    </xdr:from>
    <xdr:to>
      <xdr:col>5</xdr:col>
      <xdr:colOff>438150</xdr:colOff>
      <xdr:row>54</xdr:row>
      <xdr:rowOff>180975</xdr:rowOff>
    </xdr:to>
    <xdr:pic>
      <xdr:nvPicPr>
        <xdr:cNvPr id="45" name="Imatge 44" descr="icono-tabla.gif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1772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54</xdr:row>
      <xdr:rowOff>180975</xdr:rowOff>
    </xdr:from>
    <xdr:to>
      <xdr:col>5</xdr:col>
      <xdr:colOff>57150</xdr:colOff>
      <xdr:row>55</xdr:row>
      <xdr:rowOff>161925</xdr:rowOff>
    </xdr:to>
    <xdr:pic>
      <xdr:nvPicPr>
        <xdr:cNvPr id="46" name="Imatge 45" descr="icono-tabla.gif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38425" y="11944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57</xdr:row>
      <xdr:rowOff>0</xdr:rowOff>
    </xdr:from>
    <xdr:to>
      <xdr:col>2</xdr:col>
      <xdr:colOff>400050</xdr:colOff>
      <xdr:row>57</xdr:row>
      <xdr:rowOff>171450</xdr:rowOff>
    </xdr:to>
    <xdr:pic>
      <xdr:nvPicPr>
        <xdr:cNvPr id="47" name="Imatge 46" descr="icono-tabla.gif">
          <a:hlinkClick xmlns:r="http://schemas.openxmlformats.org/officeDocument/2006/relationships" r:id="rId4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2525" y="12334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57</xdr:row>
      <xdr:rowOff>9525</xdr:rowOff>
    </xdr:from>
    <xdr:to>
      <xdr:col>2</xdr:col>
      <xdr:colOff>561975</xdr:colOff>
      <xdr:row>57</xdr:row>
      <xdr:rowOff>152400</xdr:rowOff>
    </xdr:to>
    <xdr:pic>
      <xdr:nvPicPr>
        <xdr:cNvPr id="48" name="Imatge 47" descr="icono-grafico.gif">
          <a:hlinkClick xmlns:r="http://schemas.openxmlformats.org/officeDocument/2006/relationships" r:id="rId4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343025" y="12344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61</xdr:row>
      <xdr:rowOff>9525</xdr:rowOff>
    </xdr:from>
    <xdr:to>
      <xdr:col>5</xdr:col>
      <xdr:colOff>333375</xdr:colOff>
      <xdr:row>61</xdr:row>
      <xdr:rowOff>180975</xdr:rowOff>
    </xdr:to>
    <xdr:pic>
      <xdr:nvPicPr>
        <xdr:cNvPr id="49" name="Imatge 48" descr="icono-tabla.gif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14650" y="131159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352425</xdr:colOff>
      <xdr:row>61</xdr:row>
      <xdr:rowOff>19050</xdr:rowOff>
    </xdr:from>
    <xdr:to>
      <xdr:col>5</xdr:col>
      <xdr:colOff>495300</xdr:colOff>
      <xdr:row>61</xdr:row>
      <xdr:rowOff>161925</xdr:rowOff>
    </xdr:to>
    <xdr:pic>
      <xdr:nvPicPr>
        <xdr:cNvPr id="50" name="Imatge 49" descr="icono-grafico.gif">
          <a:hlinkClick xmlns:r="http://schemas.openxmlformats.org/officeDocument/2006/relationships" r:id="rId4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31254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</xdr:colOff>
      <xdr:row>62</xdr:row>
      <xdr:rowOff>9525</xdr:rowOff>
    </xdr:from>
    <xdr:to>
      <xdr:col>4</xdr:col>
      <xdr:colOff>352425</xdr:colOff>
      <xdr:row>62</xdr:row>
      <xdr:rowOff>180975</xdr:rowOff>
    </xdr:to>
    <xdr:pic>
      <xdr:nvPicPr>
        <xdr:cNvPr id="51" name="Imatge 50" descr="icono-tabla.gif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24100" y="13306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62</xdr:row>
      <xdr:rowOff>19050</xdr:rowOff>
    </xdr:from>
    <xdr:to>
      <xdr:col>4</xdr:col>
      <xdr:colOff>514350</xdr:colOff>
      <xdr:row>62</xdr:row>
      <xdr:rowOff>161925</xdr:rowOff>
    </xdr:to>
    <xdr:pic>
      <xdr:nvPicPr>
        <xdr:cNvPr id="52" name="Imatge 51" descr="icono-grafico.gif">
          <a:hlinkClick xmlns:r="http://schemas.openxmlformats.org/officeDocument/2006/relationships" r:id="rId5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14600" y="13315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62</xdr:row>
      <xdr:rowOff>180975</xdr:rowOff>
    </xdr:from>
    <xdr:to>
      <xdr:col>3</xdr:col>
      <xdr:colOff>276225</xdr:colOff>
      <xdr:row>63</xdr:row>
      <xdr:rowOff>161925</xdr:rowOff>
    </xdr:to>
    <xdr:pic>
      <xdr:nvPicPr>
        <xdr:cNvPr id="53" name="Imatge 52" descr="icono-tabla.gif">
          <a:hlinkClick xmlns:r="http://schemas.openxmlformats.org/officeDocument/2006/relationships" r:id="rId5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38300" y="1347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63</xdr:row>
      <xdr:rowOff>0</xdr:rowOff>
    </xdr:from>
    <xdr:to>
      <xdr:col>3</xdr:col>
      <xdr:colOff>438150</xdr:colOff>
      <xdr:row>63</xdr:row>
      <xdr:rowOff>142875</xdr:rowOff>
    </xdr:to>
    <xdr:pic>
      <xdr:nvPicPr>
        <xdr:cNvPr id="54" name="Imatge 53" descr="icono-grafico.gif">
          <a:hlinkClick xmlns:r="http://schemas.openxmlformats.org/officeDocument/2006/relationships" r:id="rId5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28800" y="13487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67</xdr:row>
      <xdr:rowOff>9525</xdr:rowOff>
    </xdr:from>
    <xdr:to>
      <xdr:col>5</xdr:col>
      <xdr:colOff>19050</xdr:colOff>
      <xdr:row>67</xdr:row>
      <xdr:rowOff>180975</xdr:rowOff>
    </xdr:to>
    <xdr:pic>
      <xdr:nvPicPr>
        <xdr:cNvPr id="55" name="Imatge 54" descr="icono-tabla.gif">
          <a:hlinkClick xmlns:r="http://schemas.openxmlformats.org/officeDocument/2006/relationships" r:id="rId5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00325" y="142684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67</xdr:row>
      <xdr:rowOff>19050</xdr:rowOff>
    </xdr:from>
    <xdr:to>
      <xdr:col>5</xdr:col>
      <xdr:colOff>180975</xdr:colOff>
      <xdr:row>67</xdr:row>
      <xdr:rowOff>161925</xdr:rowOff>
    </xdr:to>
    <xdr:pic>
      <xdr:nvPicPr>
        <xdr:cNvPr id="56" name="Imatge 55" descr="icono-grafico.gif">
          <a:hlinkClick xmlns:r="http://schemas.openxmlformats.org/officeDocument/2006/relationships" r:id="rId5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90825" y="142779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67</xdr:row>
      <xdr:rowOff>180975</xdr:rowOff>
    </xdr:from>
    <xdr:to>
      <xdr:col>4</xdr:col>
      <xdr:colOff>285750</xdr:colOff>
      <xdr:row>68</xdr:row>
      <xdr:rowOff>161925</xdr:rowOff>
    </xdr:to>
    <xdr:pic>
      <xdr:nvPicPr>
        <xdr:cNvPr id="57" name="Imatge 56" descr="icono-tabla.gif">
          <a:hlinkClick xmlns:r="http://schemas.openxmlformats.org/officeDocument/2006/relationships" r:id="rId5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57425" y="14439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304800</xdr:colOff>
      <xdr:row>68</xdr:row>
      <xdr:rowOff>0</xdr:rowOff>
    </xdr:from>
    <xdr:to>
      <xdr:col>4</xdr:col>
      <xdr:colOff>447675</xdr:colOff>
      <xdr:row>68</xdr:row>
      <xdr:rowOff>142875</xdr:rowOff>
    </xdr:to>
    <xdr:pic>
      <xdr:nvPicPr>
        <xdr:cNvPr id="58" name="Imatge 57" descr="icono-grafico.gif">
          <a:hlinkClick xmlns:r="http://schemas.openxmlformats.org/officeDocument/2006/relationships" r:id="rId5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447925" y="14449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105834</xdr:colOff>
      <xdr:row>8</xdr:row>
      <xdr:rowOff>0</xdr:rowOff>
    </xdr:from>
    <xdr:to>
      <xdr:col>1</xdr:col>
      <xdr:colOff>277284</xdr:colOff>
      <xdr:row>8</xdr:row>
      <xdr:rowOff>171450</xdr:rowOff>
    </xdr:to>
    <xdr:pic>
      <xdr:nvPicPr>
        <xdr:cNvPr id="70" name="Imatge 69" descr="icono-tabla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0159" y="27527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116418</xdr:colOff>
      <xdr:row>9</xdr:row>
      <xdr:rowOff>21167</xdr:rowOff>
    </xdr:from>
    <xdr:to>
      <xdr:col>1</xdr:col>
      <xdr:colOff>259293</xdr:colOff>
      <xdr:row>9</xdr:row>
      <xdr:rowOff>195792</xdr:rowOff>
    </xdr:to>
    <xdr:pic>
      <xdr:nvPicPr>
        <xdr:cNvPr id="71" name="Imatge 70" descr="icono-grafico.gif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0743" y="2973917"/>
          <a:ext cx="142875" cy="174625"/>
        </a:xfrm>
        <a:prstGeom prst="rect">
          <a:avLst/>
        </a:prstGeom>
      </xdr:spPr>
    </xdr:pic>
    <xdr:clientData/>
  </xdr:twoCellAnchor>
  <xdr:twoCellAnchor editAs="oneCell">
    <xdr:from>
      <xdr:col>4</xdr:col>
      <xdr:colOff>518582</xdr:colOff>
      <xdr:row>52</xdr:row>
      <xdr:rowOff>42332</xdr:rowOff>
    </xdr:from>
    <xdr:to>
      <xdr:col>5</xdr:col>
      <xdr:colOff>47624</xdr:colOff>
      <xdr:row>52</xdr:row>
      <xdr:rowOff>185207</xdr:rowOff>
    </xdr:to>
    <xdr:pic>
      <xdr:nvPicPr>
        <xdr:cNvPr id="73" name="Imatge 41" descr="icono-grafico.gif">
          <a:hlinkClick xmlns:r="http://schemas.openxmlformats.org/officeDocument/2006/relationships" r:id="rId5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61707" y="11424707"/>
          <a:ext cx="138642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84667</xdr:colOff>
      <xdr:row>53</xdr:row>
      <xdr:rowOff>31750</xdr:rowOff>
    </xdr:from>
    <xdr:to>
      <xdr:col>4</xdr:col>
      <xdr:colOff>227542</xdr:colOff>
      <xdr:row>53</xdr:row>
      <xdr:rowOff>174625</xdr:rowOff>
    </xdr:to>
    <xdr:pic>
      <xdr:nvPicPr>
        <xdr:cNvPr id="74" name="Imatge 41" descr="icono-grafico.gif">
          <a:hlinkClick xmlns:r="http://schemas.openxmlformats.org/officeDocument/2006/relationships" r:id="rId5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27792" y="116046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455084</xdr:colOff>
      <xdr:row>54</xdr:row>
      <xdr:rowOff>10584</xdr:rowOff>
    </xdr:from>
    <xdr:to>
      <xdr:col>5</xdr:col>
      <xdr:colOff>597959</xdr:colOff>
      <xdr:row>54</xdr:row>
      <xdr:rowOff>153459</xdr:rowOff>
    </xdr:to>
    <xdr:pic>
      <xdr:nvPicPr>
        <xdr:cNvPr id="75" name="Imatge 41" descr="icono-grafico.gif">
          <a:hlinkClick xmlns:r="http://schemas.openxmlformats.org/officeDocument/2006/relationships" r:id="rId6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07809" y="11773959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269875</xdr:colOff>
      <xdr:row>27</xdr:row>
      <xdr:rowOff>33867</xdr:rowOff>
    </xdr:from>
    <xdr:to>
      <xdr:col>3</xdr:col>
      <xdr:colOff>412750</xdr:colOff>
      <xdr:row>27</xdr:row>
      <xdr:rowOff>176742</xdr:rowOff>
    </xdr:to>
    <xdr:pic>
      <xdr:nvPicPr>
        <xdr:cNvPr id="77" name="Imatge 76" descr="icono-grafico.gif">
          <a:hlinkClick xmlns:r="http://schemas.openxmlformats.org/officeDocument/2006/relationships" r:id="rId6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15042" y="64897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443441</xdr:colOff>
      <xdr:row>34</xdr:row>
      <xdr:rowOff>26459</xdr:rowOff>
    </xdr:from>
    <xdr:to>
      <xdr:col>4</xdr:col>
      <xdr:colOff>586316</xdr:colOff>
      <xdr:row>34</xdr:row>
      <xdr:rowOff>169334</xdr:rowOff>
    </xdr:to>
    <xdr:pic>
      <xdr:nvPicPr>
        <xdr:cNvPr id="78" name="Imatge 77" descr="icono-grafico.gif">
          <a:hlinkClick xmlns:r="http://schemas.openxmlformats.org/officeDocument/2006/relationships" r:id="rId6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02441" y="7815792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105833</xdr:colOff>
      <xdr:row>10</xdr:row>
      <xdr:rowOff>21167</xdr:rowOff>
    </xdr:from>
    <xdr:to>
      <xdr:col>1</xdr:col>
      <xdr:colOff>272086</xdr:colOff>
      <xdr:row>10</xdr:row>
      <xdr:rowOff>173566</xdr:rowOff>
    </xdr:to>
    <xdr:pic>
      <xdr:nvPicPr>
        <xdr:cNvPr id="64" name="Imatge 63" descr="Comparativa.PNG"/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423333" y="3206750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4</xdr:col>
      <xdr:colOff>243417</xdr:colOff>
      <xdr:row>16</xdr:row>
      <xdr:rowOff>21167</xdr:rowOff>
    </xdr:from>
    <xdr:to>
      <xdr:col>4</xdr:col>
      <xdr:colOff>409670</xdr:colOff>
      <xdr:row>16</xdr:row>
      <xdr:rowOff>173566</xdr:rowOff>
    </xdr:to>
    <xdr:pic>
      <xdr:nvPicPr>
        <xdr:cNvPr id="65" name="Imatge 64" descr="Comparativa.PNG">
          <a:hlinkClick xmlns:r="http://schemas.openxmlformats.org/officeDocument/2006/relationships" r:id="rId64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402417" y="4370917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23</xdr:row>
      <xdr:rowOff>21166</xdr:rowOff>
    </xdr:from>
    <xdr:to>
      <xdr:col>6</xdr:col>
      <xdr:colOff>166253</xdr:colOff>
      <xdr:row>23</xdr:row>
      <xdr:rowOff>173565</xdr:rowOff>
    </xdr:to>
    <xdr:pic>
      <xdr:nvPicPr>
        <xdr:cNvPr id="66" name="Imatge 65" descr="Comparativa.PNG">
          <a:hlinkClick xmlns:r="http://schemas.openxmlformats.org/officeDocument/2006/relationships" r:id="rId65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3386667" y="5714999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338656</xdr:colOff>
      <xdr:row>28</xdr:row>
      <xdr:rowOff>10583</xdr:rowOff>
    </xdr:from>
    <xdr:to>
      <xdr:col>5</xdr:col>
      <xdr:colOff>504909</xdr:colOff>
      <xdr:row>28</xdr:row>
      <xdr:rowOff>162982</xdr:rowOff>
    </xdr:to>
    <xdr:pic>
      <xdr:nvPicPr>
        <xdr:cNvPr id="67" name="Imatge 66" descr="Comparativa.PNG">
          <a:hlinkClick xmlns:r="http://schemas.openxmlformats.org/officeDocument/2006/relationships" r:id="rId66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3111489" y="6656916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4</xdr:col>
      <xdr:colOff>412737</xdr:colOff>
      <xdr:row>29</xdr:row>
      <xdr:rowOff>10583</xdr:rowOff>
    </xdr:from>
    <xdr:to>
      <xdr:col>4</xdr:col>
      <xdr:colOff>578990</xdr:colOff>
      <xdr:row>29</xdr:row>
      <xdr:rowOff>162982</xdr:rowOff>
    </xdr:to>
    <xdr:pic>
      <xdr:nvPicPr>
        <xdr:cNvPr id="68" name="Imatge 67" descr="Comparativa.PNG">
          <a:hlinkClick xmlns:r="http://schemas.openxmlformats.org/officeDocument/2006/relationships" r:id="rId67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571737" y="6847416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370405</xdr:colOff>
      <xdr:row>33</xdr:row>
      <xdr:rowOff>0</xdr:rowOff>
    </xdr:from>
    <xdr:to>
      <xdr:col>3</xdr:col>
      <xdr:colOff>536658</xdr:colOff>
      <xdr:row>33</xdr:row>
      <xdr:rowOff>152399</xdr:rowOff>
    </xdr:to>
    <xdr:pic>
      <xdr:nvPicPr>
        <xdr:cNvPr id="69" name="Imatge 68" descr="Comparativa.PNG">
          <a:hlinkClick xmlns:r="http://schemas.openxmlformats.org/officeDocument/2006/relationships" r:id="rId68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1915572" y="7598833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63498</xdr:colOff>
      <xdr:row>40</xdr:row>
      <xdr:rowOff>10583</xdr:rowOff>
    </xdr:from>
    <xdr:to>
      <xdr:col>5</xdr:col>
      <xdr:colOff>229751</xdr:colOff>
      <xdr:row>40</xdr:row>
      <xdr:rowOff>162982</xdr:rowOff>
    </xdr:to>
    <xdr:pic>
      <xdr:nvPicPr>
        <xdr:cNvPr id="72" name="Imatge 71" descr="Comparativa.PNG">
          <a:hlinkClick xmlns:r="http://schemas.openxmlformats.org/officeDocument/2006/relationships" r:id="rId69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836331" y="8942916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84664</xdr:colOff>
      <xdr:row>52</xdr:row>
      <xdr:rowOff>31749</xdr:rowOff>
    </xdr:from>
    <xdr:to>
      <xdr:col>5</xdr:col>
      <xdr:colOff>250917</xdr:colOff>
      <xdr:row>52</xdr:row>
      <xdr:rowOff>184148</xdr:rowOff>
    </xdr:to>
    <xdr:pic>
      <xdr:nvPicPr>
        <xdr:cNvPr id="76" name="Imatge 75" descr="Comparativa.PNG">
          <a:hlinkClick xmlns:r="http://schemas.openxmlformats.org/officeDocument/2006/relationships" r:id="rId70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857497" y="11260666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486837</xdr:colOff>
      <xdr:row>63</xdr:row>
      <xdr:rowOff>0</xdr:rowOff>
    </xdr:from>
    <xdr:to>
      <xdr:col>4</xdr:col>
      <xdr:colOff>39257</xdr:colOff>
      <xdr:row>63</xdr:row>
      <xdr:rowOff>152399</xdr:rowOff>
    </xdr:to>
    <xdr:pic>
      <xdr:nvPicPr>
        <xdr:cNvPr id="79" name="Imatge 78" descr="Comparativa.PNG">
          <a:hlinkClick xmlns:r="http://schemas.openxmlformats.org/officeDocument/2006/relationships" r:id="rId71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032004" y="13335000"/>
          <a:ext cx="166253" cy="15239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13</xdr:row>
      <xdr:rowOff>0</xdr:rowOff>
    </xdr:from>
    <xdr:to>
      <xdr:col>2</xdr:col>
      <xdr:colOff>11907</xdr:colOff>
      <xdr:row>14</xdr:row>
      <xdr:rowOff>23811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704850" y="3724275"/>
          <a:ext cx="183357" cy="290511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35718</xdr:colOff>
      <xdr:row>15</xdr:row>
      <xdr:rowOff>71437</xdr:rowOff>
    </xdr:from>
    <xdr:to>
      <xdr:col>18</xdr:col>
      <xdr:colOff>476251</xdr:colOff>
      <xdr:row>42</xdr:row>
      <xdr:rowOff>119062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83344</xdr:colOff>
      <xdr:row>54</xdr:row>
      <xdr:rowOff>178594</xdr:rowOff>
    </xdr:from>
    <xdr:to>
      <xdr:col>2</xdr:col>
      <xdr:colOff>1</xdr:colOff>
      <xdr:row>56</xdr:row>
      <xdr:rowOff>11907</xdr:rowOff>
    </xdr:to>
    <xdr:sp macro="" textlink="">
      <xdr:nvSpPr>
        <xdr:cNvPr id="4" name="Fletxa corbada a l'esquerra 3">
          <a:hlinkClick xmlns:r="http://schemas.openxmlformats.org/officeDocument/2006/relationships" r:id="rId3"/>
        </xdr:cNvPr>
        <xdr:cNvSpPr/>
      </xdr:nvSpPr>
      <xdr:spPr>
        <a:xfrm>
          <a:off x="692944" y="12246769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47623</xdr:colOff>
      <xdr:row>57</xdr:row>
      <xdr:rowOff>47626</xdr:rowOff>
    </xdr:from>
    <xdr:to>
      <xdr:col>21</xdr:col>
      <xdr:colOff>35718</xdr:colOff>
      <xdr:row>89</xdr:row>
      <xdr:rowOff>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107156</xdr:colOff>
      <xdr:row>94</xdr:row>
      <xdr:rowOff>0</xdr:rowOff>
    </xdr:from>
    <xdr:to>
      <xdr:col>2</xdr:col>
      <xdr:colOff>23813</xdr:colOff>
      <xdr:row>95</xdr:row>
      <xdr:rowOff>23812</xdr:rowOff>
    </xdr:to>
    <xdr:sp macro="" textlink="">
      <xdr:nvSpPr>
        <xdr:cNvPr id="6" name="Fletxa corbada a l'esquerra 5">
          <a:hlinkClick xmlns:r="http://schemas.openxmlformats.org/officeDocument/2006/relationships" r:id="rId3"/>
        </xdr:cNvPr>
        <xdr:cNvSpPr/>
      </xdr:nvSpPr>
      <xdr:spPr>
        <a:xfrm>
          <a:off x="716756" y="19812000"/>
          <a:ext cx="183357" cy="290512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166688</xdr:colOff>
      <xdr:row>96</xdr:row>
      <xdr:rowOff>11906</xdr:rowOff>
    </xdr:from>
    <xdr:to>
      <xdr:col>12</xdr:col>
      <xdr:colOff>11907</xdr:colOff>
      <xdr:row>115</xdr:row>
      <xdr:rowOff>178592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107157</xdr:colOff>
      <xdr:row>96</xdr:row>
      <xdr:rowOff>35718</xdr:rowOff>
    </xdr:from>
    <xdr:to>
      <xdr:col>22</xdr:col>
      <xdr:colOff>214314</xdr:colOff>
      <xdr:row>116</xdr:row>
      <xdr:rowOff>11904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166688</xdr:colOff>
      <xdr:row>117</xdr:row>
      <xdr:rowOff>47626</xdr:rowOff>
    </xdr:from>
    <xdr:to>
      <xdr:col>17</xdr:col>
      <xdr:colOff>273844</xdr:colOff>
      <xdr:row>137</xdr:row>
      <xdr:rowOff>23812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107156</xdr:colOff>
      <xdr:row>138</xdr:row>
      <xdr:rowOff>178593</xdr:rowOff>
    </xdr:from>
    <xdr:to>
      <xdr:col>2</xdr:col>
      <xdr:colOff>23813</xdr:colOff>
      <xdr:row>140</xdr:row>
      <xdr:rowOff>11906</xdr:rowOff>
    </xdr:to>
    <xdr:sp macro="" textlink="">
      <xdr:nvSpPr>
        <xdr:cNvPr id="10" name="Fletxa corbada a l'esquerra 9">
          <a:hlinkClick xmlns:r="http://schemas.openxmlformats.org/officeDocument/2006/relationships" r:id="rId3"/>
        </xdr:cNvPr>
        <xdr:cNvSpPr/>
      </xdr:nvSpPr>
      <xdr:spPr>
        <a:xfrm>
          <a:off x="716756" y="29020293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154780</xdr:colOff>
      <xdr:row>140</xdr:row>
      <xdr:rowOff>119062</xdr:rowOff>
    </xdr:from>
    <xdr:to>
      <xdr:col>18</xdr:col>
      <xdr:colOff>71436</xdr:colOff>
      <xdr:row>170</xdr:row>
      <xdr:rowOff>178593</xdr:rowOff>
    </xdr:to>
    <xdr:graphicFrame macro="">
      <xdr:nvGraphicFramePr>
        <xdr:cNvPr id="11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95250</xdr:colOff>
      <xdr:row>174</xdr:row>
      <xdr:rowOff>0</xdr:rowOff>
    </xdr:from>
    <xdr:to>
      <xdr:col>2</xdr:col>
      <xdr:colOff>11907</xdr:colOff>
      <xdr:row>175</xdr:row>
      <xdr:rowOff>23812</xdr:rowOff>
    </xdr:to>
    <xdr:sp macro="" textlink="">
      <xdr:nvSpPr>
        <xdr:cNvPr id="12" name="Fletxa corbada a l'esquerra 11">
          <a:hlinkClick xmlns:r="http://schemas.openxmlformats.org/officeDocument/2006/relationships" r:id="rId3"/>
        </xdr:cNvPr>
        <xdr:cNvSpPr/>
      </xdr:nvSpPr>
      <xdr:spPr>
        <a:xfrm>
          <a:off x="704850" y="35775900"/>
          <a:ext cx="183357" cy="290512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0</xdr:colOff>
      <xdr:row>176</xdr:row>
      <xdr:rowOff>178592</xdr:rowOff>
    </xdr:from>
    <xdr:to>
      <xdr:col>19</xdr:col>
      <xdr:colOff>142874</xdr:colOff>
      <xdr:row>204</xdr:row>
      <xdr:rowOff>11906</xdr:rowOff>
    </xdr:to>
    <xdr:graphicFrame macro="">
      <xdr:nvGraphicFramePr>
        <xdr:cNvPr id="13" name="Gràfic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107157</xdr:colOff>
      <xdr:row>208</xdr:row>
      <xdr:rowOff>0</xdr:rowOff>
    </xdr:from>
    <xdr:to>
      <xdr:col>2</xdr:col>
      <xdr:colOff>23814</xdr:colOff>
      <xdr:row>209</xdr:row>
      <xdr:rowOff>23813</xdr:rowOff>
    </xdr:to>
    <xdr:sp macro="" textlink="">
      <xdr:nvSpPr>
        <xdr:cNvPr id="14" name="Fletxa corbada a l'esquerra 13">
          <a:hlinkClick xmlns:r="http://schemas.openxmlformats.org/officeDocument/2006/relationships" r:id="rId3"/>
        </xdr:cNvPr>
        <xdr:cNvSpPr/>
      </xdr:nvSpPr>
      <xdr:spPr>
        <a:xfrm>
          <a:off x="716757" y="42329100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107157</xdr:colOff>
      <xdr:row>250</xdr:row>
      <xdr:rowOff>0</xdr:rowOff>
    </xdr:from>
    <xdr:to>
      <xdr:col>2</xdr:col>
      <xdr:colOff>23814</xdr:colOff>
      <xdr:row>251</xdr:row>
      <xdr:rowOff>23813</xdr:rowOff>
    </xdr:to>
    <xdr:sp macro="" textlink="">
      <xdr:nvSpPr>
        <xdr:cNvPr id="15" name="Fletxa corbada a l'esquerra 14">
          <a:hlinkClick xmlns:r="http://schemas.openxmlformats.org/officeDocument/2006/relationships" r:id="rId10"/>
        </xdr:cNvPr>
        <xdr:cNvSpPr/>
      </xdr:nvSpPr>
      <xdr:spPr>
        <a:xfrm>
          <a:off x="716757" y="50768250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63500</xdr:colOff>
      <xdr:row>254</xdr:row>
      <xdr:rowOff>59531</xdr:rowOff>
    </xdr:from>
    <xdr:to>
      <xdr:col>20</xdr:col>
      <xdr:colOff>539750</xdr:colOff>
      <xdr:row>284</xdr:row>
      <xdr:rowOff>169335</xdr:rowOff>
    </xdr:to>
    <xdr:graphicFrame macro="">
      <xdr:nvGraphicFramePr>
        <xdr:cNvPr id="16" name="Gràfic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107156</xdr:colOff>
      <xdr:row>291</xdr:row>
      <xdr:rowOff>0</xdr:rowOff>
    </xdr:from>
    <xdr:to>
      <xdr:col>2</xdr:col>
      <xdr:colOff>23813</xdr:colOff>
      <xdr:row>292</xdr:row>
      <xdr:rowOff>23814</xdr:rowOff>
    </xdr:to>
    <xdr:sp macro="" textlink="">
      <xdr:nvSpPr>
        <xdr:cNvPr id="17" name="Fletxa corbada a l'esquerra 16">
          <a:hlinkClick xmlns:r="http://schemas.openxmlformats.org/officeDocument/2006/relationships" r:id="rId12"/>
        </xdr:cNvPr>
        <xdr:cNvSpPr/>
      </xdr:nvSpPr>
      <xdr:spPr>
        <a:xfrm>
          <a:off x="716756" y="58969275"/>
          <a:ext cx="183357" cy="29051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47624</xdr:colOff>
      <xdr:row>293</xdr:row>
      <xdr:rowOff>23812</xdr:rowOff>
    </xdr:from>
    <xdr:to>
      <xdr:col>19</xdr:col>
      <xdr:colOff>59531</xdr:colOff>
      <xdr:row>322</xdr:row>
      <xdr:rowOff>166687</xdr:rowOff>
    </xdr:to>
    <xdr:graphicFrame macro="">
      <xdr:nvGraphicFramePr>
        <xdr:cNvPr id="18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11906</xdr:colOff>
      <xdr:row>210</xdr:row>
      <xdr:rowOff>35719</xdr:rowOff>
    </xdr:from>
    <xdr:to>
      <xdr:col>18</xdr:col>
      <xdr:colOff>412406</xdr:colOff>
      <xdr:row>240</xdr:row>
      <xdr:rowOff>8719</xdr:rowOff>
    </xdr:to>
    <xdr:graphicFrame macro="">
      <xdr:nvGraphicFramePr>
        <xdr:cNvPr id="20" name="Gràfic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269081</xdr:colOff>
      <xdr:row>8</xdr:row>
      <xdr:rowOff>52388</xdr:rowOff>
    </xdr:from>
    <xdr:to>
      <xdr:col>8</xdr:col>
      <xdr:colOff>561975</xdr:colOff>
      <xdr:row>24</xdr:row>
      <xdr:rowOff>197988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190500</xdr:colOff>
      <xdr:row>14</xdr:row>
      <xdr:rowOff>47626</xdr:rowOff>
    </xdr:from>
    <xdr:to>
      <xdr:col>8</xdr:col>
      <xdr:colOff>314325</xdr:colOff>
      <xdr:row>20</xdr:row>
      <xdr:rowOff>161926</xdr:rowOff>
    </xdr:to>
    <xdr:sp macro="" textlink="">
      <xdr:nvSpPr>
        <xdr:cNvPr id="3" name="Crida de fletxa a l'esquerra 2"/>
        <xdr:cNvSpPr/>
      </xdr:nvSpPr>
      <xdr:spPr>
        <a:xfrm>
          <a:off x="3238500" y="3609976"/>
          <a:ext cx="1952625" cy="1371600"/>
        </a:xfrm>
        <a:prstGeom prst="leftArrowCallou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Totes les titulacions tenen un percentatge elevat de població activa.</a:t>
          </a:r>
          <a:endParaRPr lang="es-E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558798</xdr:colOff>
      <xdr:row>24</xdr:row>
      <xdr:rowOff>188384</xdr:rowOff>
    </xdr:from>
    <xdr:to>
      <xdr:col>17</xdr:col>
      <xdr:colOff>472398</xdr:colOff>
      <xdr:row>41</xdr:row>
      <xdr:rowOff>118084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541337</xdr:colOff>
      <xdr:row>41</xdr:row>
      <xdr:rowOff>123825</xdr:rowOff>
    </xdr:from>
    <xdr:to>
      <xdr:col>17</xdr:col>
      <xdr:colOff>454937</xdr:colOff>
      <xdr:row>58</xdr:row>
      <xdr:rowOff>3120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542924</xdr:colOff>
      <xdr:row>8</xdr:row>
      <xdr:rowOff>38100</xdr:rowOff>
    </xdr:from>
    <xdr:to>
      <xdr:col>17</xdr:col>
      <xdr:colOff>456524</xdr:colOff>
      <xdr:row>24</xdr:row>
      <xdr:rowOff>183700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292100</xdr:colOff>
      <xdr:row>41</xdr:row>
      <xdr:rowOff>95250</xdr:rowOff>
    </xdr:from>
    <xdr:to>
      <xdr:col>8</xdr:col>
      <xdr:colOff>558800</xdr:colOff>
      <xdr:row>58</xdr:row>
      <xdr:rowOff>24950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279400</xdr:colOff>
      <xdr:row>24</xdr:row>
      <xdr:rowOff>196849</xdr:rowOff>
    </xdr:from>
    <xdr:to>
      <xdr:col>8</xdr:col>
      <xdr:colOff>558800</xdr:colOff>
      <xdr:row>41</xdr:row>
      <xdr:rowOff>126549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0.00482</cdr:x>
      <cdr:y>0.00701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0.00482</cdr:x>
      <cdr:y>0.00701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0.02881</cdr:x>
      <cdr:y>0.30337</cdr:y>
    </cdr:from>
    <cdr:to>
      <cdr:x>0.33749</cdr:x>
      <cdr:y>0.69317</cdr:y>
    </cdr:to>
    <cdr:sp macro="" textlink="">
      <cdr:nvSpPr>
        <cdr:cNvPr id="5" name="QuadreDeText 1"/>
        <cdr:cNvSpPr txBox="1"/>
      </cdr:nvSpPr>
      <cdr:spPr>
        <a:xfrm xmlns:a="http://schemas.openxmlformats.org/drawingml/2006/main">
          <a:off x="155577" y="1059390"/>
          <a:ext cx="1666876" cy="13611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>
          <a:solidFill>
            <a:schemeClr val="accent4"/>
          </a:solidFill>
        </a:ln>
        <a:scene3d xmlns:a="http://schemas.openxmlformats.org/drawingml/2006/main">
          <a:camera prst="orthographicFront"/>
          <a:lightRig rig="threePt" dir="t"/>
        </a:scene3d>
        <a:sp3d xmlns:a="http://schemas.openxmlformats.org/drawingml/2006/main" extrusionH="76200" contourW="12700">
          <a:extrusionClr>
            <a:schemeClr val="bg1"/>
          </a:extrusionClr>
          <a:contourClr>
            <a:schemeClr val="bg1"/>
          </a:contourClr>
        </a:sp3d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1050" b="1">
              <a:solidFill>
                <a:sysClr val="windowText" lastClr="000000"/>
              </a:solidFill>
            </a:rPr>
            <a:t>El</a:t>
          </a:r>
          <a:r>
            <a:rPr lang="es-ES" sz="1050" b="1" baseline="0">
              <a:solidFill>
                <a:sysClr val="windowText" lastClr="000000"/>
              </a:solidFill>
            </a:rPr>
            <a:t> 45% dels titulats en Enginyeria Industrial, necessiten la seva titulació específica i realitzen funcions pròpies</a:t>
          </a:r>
          <a:endParaRPr lang="es-ES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0.05027</cdr:x>
      <cdr:y>0.27048</cdr:y>
    </cdr:from>
    <cdr:to>
      <cdr:x>0.24783</cdr:x>
      <cdr:y>0.73738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271463" y="971155"/>
          <a:ext cx="1066800" cy="167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a-ES" sz="1100"/>
        </a:p>
      </cdr:txBody>
    </cdr:sp>
  </cdr:relSizeAnchor>
  <cdr:relSizeAnchor xmlns:cdr="http://schemas.openxmlformats.org/drawingml/2006/chartDrawing">
    <cdr:from>
      <cdr:x>0.05262</cdr:x>
      <cdr:y>0.29613</cdr:y>
    </cdr:from>
    <cdr:to>
      <cdr:x>0.25723</cdr:x>
      <cdr:y>0.70555</cdr:y>
    </cdr:to>
    <cdr:sp macro="" textlink="">
      <cdr:nvSpPr>
        <cdr:cNvPr id="3" name="QuadreDeText 2"/>
        <cdr:cNvSpPr txBox="1"/>
      </cdr:nvSpPr>
      <cdr:spPr>
        <a:xfrm xmlns:a="http://schemas.openxmlformats.org/drawingml/2006/main">
          <a:off x="284148" y="1019175"/>
          <a:ext cx="1104894" cy="1409078"/>
        </a:xfrm>
        <a:prstGeom xmlns:a="http://schemas.openxmlformats.org/drawingml/2006/main" prst="rect">
          <a:avLst/>
        </a:prstGeom>
        <a:ln xmlns:a="http://schemas.openxmlformats.org/drawingml/2006/main" w="25400">
          <a:solidFill>
            <a:schemeClr val="accent4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ca-ES" sz="1100" b="1"/>
            <a:t>El 100%</a:t>
          </a:r>
          <a:r>
            <a:rPr lang="ca-ES" sz="1100" b="1" baseline="0"/>
            <a:t> dels enquestats titulats en Enginyeria de Materials, repetirien la universitat</a:t>
          </a:r>
          <a:endParaRPr lang="ca-ES" sz="11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0.02646</cdr:x>
      <cdr:y>0.26282</cdr:y>
    </cdr:from>
    <cdr:to>
      <cdr:x>0.24988</cdr:x>
      <cdr:y>0.77324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142884" y="919449"/>
          <a:ext cx="1206468" cy="1785651"/>
        </a:xfrm>
        <a:prstGeom xmlns:a="http://schemas.openxmlformats.org/drawingml/2006/main" prst="rect">
          <a:avLst/>
        </a:prstGeom>
        <a:ln xmlns:a="http://schemas.openxmlformats.org/drawingml/2006/main" w="25400">
          <a:solidFill>
            <a:schemeClr val="accent4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ca-ES" sz="1100" b="1"/>
            <a:t>Tots els enquestats titulats en Enginyeria de Materials i en Enginyeria en Organització Industrial,</a:t>
          </a:r>
          <a:r>
            <a:rPr lang="ca-ES" sz="1100" b="1" baseline="0"/>
            <a:t> tenen contracte fix</a:t>
          </a:r>
          <a:endParaRPr lang="ca-ES" sz="1100" b="1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0.60988</cdr:x>
      <cdr:y>0.2734</cdr:y>
    </cdr:from>
    <cdr:to>
      <cdr:x>0.95923</cdr:x>
      <cdr:y>0.63923</cdr:y>
    </cdr:to>
    <cdr:sp macro="" textlink="">
      <cdr:nvSpPr>
        <cdr:cNvPr id="3" name="Clau doble 2"/>
        <cdr:cNvSpPr/>
      </cdr:nvSpPr>
      <cdr:spPr>
        <a:xfrm xmlns:a="http://schemas.openxmlformats.org/drawingml/2006/main">
          <a:off x="3136900" y="984250"/>
          <a:ext cx="1796915" cy="1316978"/>
        </a:xfrm>
        <a:prstGeom xmlns:a="http://schemas.openxmlformats.org/drawingml/2006/main" prst="bracePair">
          <a:avLst>
            <a:gd name="adj" fmla="val 4011"/>
          </a:avLst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100" b="1" cap="none" spc="0">
              <a:ln>
                <a:noFill/>
              </a:ln>
              <a:solidFill>
                <a:schemeClr val="tx1"/>
              </a:solidFill>
              <a:effectLst/>
            </a:rPr>
            <a:t>8 de cada 10 titulats en Enginyeria en Organització Industrial</a:t>
          </a:r>
          <a:r>
            <a:rPr lang="es-ES" sz="11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cobren més de 30.000 €/anuals bruts</a:t>
          </a:r>
          <a:endParaRPr lang="es-ES" sz="1100" b="1" cap="none" spc="0">
            <a:ln>
              <a:noFill/>
            </a:ln>
            <a:solidFill>
              <a:schemeClr val="tx1"/>
            </a:solidFill>
            <a:effectLst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0.68781</cdr:x>
      <cdr:y>0.3064</cdr:y>
    </cdr:from>
    <cdr:to>
      <cdr:x>0.95382</cdr:x>
      <cdr:y>0.73282</cdr:y>
    </cdr:to>
    <cdr:sp macro="" textlink="">
      <cdr:nvSpPr>
        <cdr:cNvPr id="4" name="Rectangle arrodonit 3"/>
        <cdr:cNvSpPr/>
      </cdr:nvSpPr>
      <cdr:spPr>
        <a:xfrm xmlns:a="http://schemas.openxmlformats.org/drawingml/2006/main">
          <a:off x="3546475" y="1069975"/>
          <a:ext cx="1371599" cy="1489076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accent4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Els titulats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 Enginyeria en Organització Industrial donen una nota mitjana de 5,92 a la formació global rebuda</a:t>
          </a:r>
          <a:endParaRPr lang="ca-ES">
            <a:effectLst/>
          </a:endParaRPr>
        </a:p>
      </cdr:txBody>
    </cdr:sp>
  </cdr:relSizeAnchor>
  <cdr:relSizeAnchor xmlns:cdr="http://schemas.openxmlformats.org/drawingml/2006/chartDrawing">
    <cdr:from>
      <cdr:x>0.12993</cdr:x>
      <cdr:y>0.12365</cdr:y>
    </cdr:from>
    <cdr:to>
      <cdr:x>0.90683</cdr:x>
      <cdr:y>0.19678</cdr:y>
    </cdr:to>
    <cdr:sp macro="" textlink="">
      <cdr:nvSpPr>
        <cdr:cNvPr id="5" name="QuadreDeText 1"/>
        <cdr:cNvSpPr txBox="1"/>
      </cdr:nvSpPr>
      <cdr:spPr>
        <a:xfrm xmlns:a="http://schemas.openxmlformats.org/drawingml/2006/main">
          <a:off x="669925" y="431800"/>
          <a:ext cx="4005847" cy="255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000"/>
            <a:t>Escala</a:t>
          </a:r>
          <a:r>
            <a:rPr lang="ca-ES" sz="1000" baseline="0"/>
            <a:t> de valoració</a:t>
          </a:r>
          <a:r>
            <a:rPr lang="ca-ES" sz="1000"/>
            <a:t>: 1 - Gens important , 7 - Molt important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5</xdr:row>
      <xdr:rowOff>19050</xdr:rowOff>
    </xdr:from>
    <xdr:to>
      <xdr:col>0</xdr:col>
      <xdr:colOff>343166</xdr:colOff>
      <xdr:row>6</xdr:row>
      <xdr:rowOff>78844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161925" y="1619250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190500</xdr:colOff>
      <xdr:row>17</xdr:row>
      <xdr:rowOff>161925</xdr:rowOff>
    </xdr:from>
    <xdr:to>
      <xdr:col>0</xdr:col>
      <xdr:colOff>371741</xdr:colOff>
      <xdr:row>19</xdr:row>
      <xdr:rowOff>31219</xdr:rowOff>
    </xdr:to>
    <xdr:sp macro="" textlink="">
      <xdr:nvSpPr>
        <xdr:cNvPr id="3" name="Fletxa corbada a l'esquerra 2">
          <a:hlinkClick xmlns:r="http://schemas.openxmlformats.org/officeDocument/2006/relationships" r:id="rId1"/>
        </xdr:cNvPr>
        <xdr:cNvSpPr/>
      </xdr:nvSpPr>
      <xdr:spPr>
        <a:xfrm>
          <a:off x="190500" y="4448175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190500</xdr:colOff>
      <xdr:row>30</xdr:row>
      <xdr:rowOff>142875</xdr:rowOff>
    </xdr:from>
    <xdr:to>
      <xdr:col>0</xdr:col>
      <xdr:colOff>371741</xdr:colOff>
      <xdr:row>32</xdr:row>
      <xdr:rowOff>12169</xdr:rowOff>
    </xdr:to>
    <xdr:sp macro="" textlink="">
      <xdr:nvSpPr>
        <xdr:cNvPr id="4" name="Fletxa corbada a l'esquerra 3">
          <a:hlinkClick xmlns:r="http://schemas.openxmlformats.org/officeDocument/2006/relationships" r:id="rId1"/>
        </xdr:cNvPr>
        <xdr:cNvSpPr/>
      </xdr:nvSpPr>
      <xdr:spPr>
        <a:xfrm>
          <a:off x="190500" y="7534275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44</xdr:row>
      <xdr:rowOff>152400</xdr:rowOff>
    </xdr:from>
    <xdr:to>
      <xdr:col>0</xdr:col>
      <xdr:colOff>362216</xdr:colOff>
      <xdr:row>46</xdr:row>
      <xdr:rowOff>21694</xdr:rowOff>
    </xdr:to>
    <xdr:sp macro="" textlink="">
      <xdr:nvSpPr>
        <xdr:cNvPr id="5" name="Fletxa corbada a l'esquerra 4">
          <a:hlinkClick xmlns:r="http://schemas.openxmlformats.org/officeDocument/2006/relationships" r:id="rId1"/>
        </xdr:cNvPr>
        <xdr:cNvSpPr/>
      </xdr:nvSpPr>
      <xdr:spPr>
        <a:xfrm>
          <a:off x="180975" y="11096625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57</xdr:row>
      <xdr:rowOff>161925</xdr:rowOff>
    </xdr:from>
    <xdr:to>
      <xdr:col>0</xdr:col>
      <xdr:colOff>324116</xdr:colOff>
      <xdr:row>59</xdr:row>
      <xdr:rowOff>31219</xdr:rowOff>
    </xdr:to>
    <xdr:sp macro="" textlink="">
      <xdr:nvSpPr>
        <xdr:cNvPr id="6" name="Fletxa corbada a l'esquerra 5">
          <a:hlinkClick xmlns:r="http://schemas.openxmlformats.org/officeDocument/2006/relationships" r:id="rId1"/>
        </xdr:cNvPr>
        <xdr:cNvSpPr/>
      </xdr:nvSpPr>
      <xdr:spPr>
        <a:xfrm>
          <a:off x="142875" y="14039850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70</xdr:row>
      <xdr:rowOff>180975</xdr:rowOff>
    </xdr:from>
    <xdr:to>
      <xdr:col>0</xdr:col>
      <xdr:colOff>324116</xdr:colOff>
      <xdr:row>72</xdr:row>
      <xdr:rowOff>50269</xdr:rowOff>
    </xdr:to>
    <xdr:sp macro="" textlink="">
      <xdr:nvSpPr>
        <xdr:cNvPr id="7" name="Fletxa corbada a l'esquerra 6">
          <a:hlinkClick xmlns:r="http://schemas.openxmlformats.org/officeDocument/2006/relationships" r:id="rId1"/>
        </xdr:cNvPr>
        <xdr:cNvSpPr/>
      </xdr:nvSpPr>
      <xdr:spPr>
        <a:xfrm>
          <a:off x="142875" y="17554575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81</xdr:row>
      <xdr:rowOff>133350</xdr:rowOff>
    </xdr:from>
    <xdr:to>
      <xdr:col>0</xdr:col>
      <xdr:colOff>286016</xdr:colOff>
      <xdr:row>83</xdr:row>
      <xdr:rowOff>31219</xdr:rowOff>
    </xdr:to>
    <xdr:sp macro="" textlink="">
      <xdr:nvSpPr>
        <xdr:cNvPr id="8" name="Fletxa corbada a l'esquerra 7">
          <a:hlinkClick xmlns:r="http://schemas.openxmlformats.org/officeDocument/2006/relationships" r:id="rId1"/>
        </xdr:cNvPr>
        <xdr:cNvSpPr/>
      </xdr:nvSpPr>
      <xdr:spPr>
        <a:xfrm>
          <a:off x="104775" y="20040600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94</xdr:row>
      <xdr:rowOff>180975</xdr:rowOff>
    </xdr:from>
    <xdr:to>
      <xdr:col>0</xdr:col>
      <xdr:colOff>295541</xdr:colOff>
      <xdr:row>96</xdr:row>
      <xdr:rowOff>50269</xdr:rowOff>
    </xdr:to>
    <xdr:sp macro="" textlink="">
      <xdr:nvSpPr>
        <xdr:cNvPr id="9" name="Fletxa corbada a l'esquerra 8">
          <a:hlinkClick xmlns:r="http://schemas.openxmlformats.org/officeDocument/2006/relationships" r:id="rId1"/>
        </xdr:cNvPr>
        <xdr:cNvSpPr/>
      </xdr:nvSpPr>
      <xdr:spPr>
        <a:xfrm>
          <a:off x="114300" y="22879050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107</xdr:row>
      <xdr:rowOff>171450</xdr:rowOff>
    </xdr:from>
    <xdr:to>
      <xdr:col>0</xdr:col>
      <xdr:colOff>286016</xdr:colOff>
      <xdr:row>109</xdr:row>
      <xdr:rowOff>40744</xdr:rowOff>
    </xdr:to>
    <xdr:sp macro="" textlink="">
      <xdr:nvSpPr>
        <xdr:cNvPr id="10" name="Fletxa corbada a l'esquerra 9">
          <a:hlinkClick xmlns:r="http://schemas.openxmlformats.org/officeDocument/2006/relationships" r:id="rId1"/>
        </xdr:cNvPr>
        <xdr:cNvSpPr/>
      </xdr:nvSpPr>
      <xdr:spPr>
        <a:xfrm>
          <a:off x="104775" y="25565100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118</xdr:row>
      <xdr:rowOff>142875</xdr:rowOff>
    </xdr:from>
    <xdr:to>
      <xdr:col>0</xdr:col>
      <xdr:colOff>286016</xdr:colOff>
      <xdr:row>120</xdr:row>
      <xdr:rowOff>12169</xdr:rowOff>
    </xdr:to>
    <xdr:sp macro="" textlink="">
      <xdr:nvSpPr>
        <xdr:cNvPr id="11" name="Fletxa corbada a l'esquerra 10">
          <a:hlinkClick xmlns:r="http://schemas.openxmlformats.org/officeDocument/2006/relationships" r:id="rId1"/>
        </xdr:cNvPr>
        <xdr:cNvSpPr/>
      </xdr:nvSpPr>
      <xdr:spPr>
        <a:xfrm>
          <a:off x="104775" y="27727275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131</xdr:row>
      <xdr:rowOff>142875</xdr:rowOff>
    </xdr:from>
    <xdr:to>
      <xdr:col>0</xdr:col>
      <xdr:colOff>314591</xdr:colOff>
      <xdr:row>133</xdr:row>
      <xdr:rowOff>12169</xdr:rowOff>
    </xdr:to>
    <xdr:sp macro="" textlink="">
      <xdr:nvSpPr>
        <xdr:cNvPr id="12" name="Fletxa corbada a l'esquerra 11">
          <a:hlinkClick xmlns:r="http://schemas.openxmlformats.org/officeDocument/2006/relationships" r:id="rId1"/>
        </xdr:cNvPr>
        <xdr:cNvSpPr/>
      </xdr:nvSpPr>
      <xdr:spPr>
        <a:xfrm>
          <a:off x="133350" y="30365700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142</xdr:row>
      <xdr:rowOff>161925</xdr:rowOff>
    </xdr:from>
    <xdr:to>
      <xdr:col>0</xdr:col>
      <xdr:colOff>305066</xdr:colOff>
      <xdr:row>144</xdr:row>
      <xdr:rowOff>31219</xdr:rowOff>
    </xdr:to>
    <xdr:sp macro="" textlink="">
      <xdr:nvSpPr>
        <xdr:cNvPr id="13" name="Fletxa corbada a l'esquerra 12">
          <a:hlinkClick xmlns:r="http://schemas.openxmlformats.org/officeDocument/2006/relationships" r:id="rId1"/>
        </xdr:cNvPr>
        <xdr:cNvSpPr/>
      </xdr:nvSpPr>
      <xdr:spPr>
        <a:xfrm>
          <a:off x="123825" y="32689800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155</xdr:row>
      <xdr:rowOff>152400</xdr:rowOff>
    </xdr:from>
    <xdr:to>
      <xdr:col>0</xdr:col>
      <xdr:colOff>314591</xdr:colOff>
      <xdr:row>157</xdr:row>
      <xdr:rowOff>21694</xdr:rowOff>
    </xdr:to>
    <xdr:sp macro="" textlink="">
      <xdr:nvSpPr>
        <xdr:cNvPr id="14" name="Fletxa corbada a l'esquerra 13">
          <a:hlinkClick xmlns:r="http://schemas.openxmlformats.org/officeDocument/2006/relationships" r:id="rId1"/>
        </xdr:cNvPr>
        <xdr:cNvSpPr/>
      </xdr:nvSpPr>
      <xdr:spPr>
        <a:xfrm>
          <a:off x="133350" y="35718750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168</xdr:row>
      <xdr:rowOff>161925</xdr:rowOff>
    </xdr:from>
    <xdr:to>
      <xdr:col>0</xdr:col>
      <xdr:colOff>305066</xdr:colOff>
      <xdr:row>170</xdr:row>
      <xdr:rowOff>31219</xdr:rowOff>
    </xdr:to>
    <xdr:sp macro="" textlink="">
      <xdr:nvSpPr>
        <xdr:cNvPr id="15" name="Fletxa corbada a l'esquerra 14">
          <a:hlinkClick xmlns:r="http://schemas.openxmlformats.org/officeDocument/2006/relationships" r:id="rId1"/>
        </xdr:cNvPr>
        <xdr:cNvSpPr/>
      </xdr:nvSpPr>
      <xdr:spPr>
        <a:xfrm>
          <a:off x="123825" y="38519100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179</xdr:row>
      <xdr:rowOff>133350</xdr:rowOff>
    </xdr:from>
    <xdr:to>
      <xdr:col>0</xdr:col>
      <xdr:colOff>314591</xdr:colOff>
      <xdr:row>181</xdr:row>
      <xdr:rowOff>31219</xdr:rowOff>
    </xdr:to>
    <xdr:sp macro="" textlink="">
      <xdr:nvSpPr>
        <xdr:cNvPr id="16" name="Fletxa corbada a l'esquerra 15">
          <a:hlinkClick xmlns:r="http://schemas.openxmlformats.org/officeDocument/2006/relationships" r:id="rId1"/>
        </xdr:cNvPr>
        <xdr:cNvSpPr/>
      </xdr:nvSpPr>
      <xdr:spPr>
        <a:xfrm>
          <a:off x="133350" y="40843200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189</xdr:row>
      <xdr:rowOff>133350</xdr:rowOff>
    </xdr:from>
    <xdr:to>
      <xdr:col>0</xdr:col>
      <xdr:colOff>305066</xdr:colOff>
      <xdr:row>191</xdr:row>
      <xdr:rowOff>2644</xdr:rowOff>
    </xdr:to>
    <xdr:sp macro="" textlink="">
      <xdr:nvSpPr>
        <xdr:cNvPr id="17" name="Fletxa corbada a l'esquerra 16">
          <a:hlinkClick xmlns:r="http://schemas.openxmlformats.org/officeDocument/2006/relationships" r:id="rId1"/>
        </xdr:cNvPr>
        <xdr:cNvSpPr/>
      </xdr:nvSpPr>
      <xdr:spPr>
        <a:xfrm>
          <a:off x="123825" y="43595925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95250</xdr:colOff>
      <xdr:row>202</xdr:row>
      <xdr:rowOff>152400</xdr:rowOff>
    </xdr:from>
    <xdr:to>
      <xdr:col>0</xdr:col>
      <xdr:colOff>276491</xdr:colOff>
      <xdr:row>204</xdr:row>
      <xdr:rowOff>21694</xdr:rowOff>
    </xdr:to>
    <xdr:sp macro="" textlink="">
      <xdr:nvSpPr>
        <xdr:cNvPr id="18" name="Fletxa corbada a l'esquerra 17">
          <a:hlinkClick xmlns:r="http://schemas.openxmlformats.org/officeDocument/2006/relationships" r:id="rId1"/>
        </xdr:cNvPr>
        <xdr:cNvSpPr/>
      </xdr:nvSpPr>
      <xdr:spPr>
        <a:xfrm>
          <a:off x="95250" y="46910625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214</xdr:row>
      <xdr:rowOff>171450</xdr:rowOff>
    </xdr:from>
    <xdr:to>
      <xdr:col>0</xdr:col>
      <xdr:colOff>314591</xdr:colOff>
      <xdr:row>216</xdr:row>
      <xdr:rowOff>2644</xdr:rowOff>
    </xdr:to>
    <xdr:sp macro="" textlink="">
      <xdr:nvSpPr>
        <xdr:cNvPr id="19" name="Fletxa corbada a l'esquerra 18">
          <a:hlinkClick xmlns:r="http://schemas.openxmlformats.org/officeDocument/2006/relationships" r:id="rId1"/>
        </xdr:cNvPr>
        <xdr:cNvSpPr/>
      </xdr:nvSpPr>
      <xdr:spPr>
        <a:xfrm>
          <a:off x="152400" y="49844325"/>
          <a:ext cx="162191" cy="2502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226</xdr:row>
      <xdr:rowOff>161925</xdr:rowOff>
    </xdr:from>
    <xdr:to>
      <xdr:col>0</xdr:col>
      <xdr:colOff>286016</xdr:colOff>
      <xdr:row>228</xdr:row>
      <xdr:rowOff>31219</xdr:rowOff>
    </xdr:to>
    <xdr:sp macro="" textlink="">
      <xdr:nvSpPr>
        <xdr:cNvPr id="20" name="Fletxa corbada a l'esquerra 19">
          <a:hlinkClick xmlns:r="http://schemas.openxmlformats.org/officeDocument/2006/relationships" r:id="rId1"/>
        </xdr:cNvPr>
        <xdr:cNvSpPr/>
      </xdr:nvSpPr>
      <xdr:spPr>
        <a:xfrm>
          <a:off x="104775" y="52168425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95250</xdr:colOff>
      <xdr:row>238</xdr:row>
      <xdr:rowOff>180975</xdr:rowOff>
    </xdr:from>
    <xdr:to>
      <xdr:col>0</xdr:col>
      <xdr:colOff>276491</xdr:colOff>
      <xdr:row>240</xdr:row>
      <xdr:rowOff>50269</xdr:rowOff>
    </xdr:to>
    <xdr:sp macro="" textlink="">
      <xdr:nvSpPr>
        <xdr:cNvPr id="21" name="Fletxa corbada a l'esquerra 20">
          <a:hlinkClick xmlns:r="http://schemas.openxmlformats.org/officeDocument/2006/relationships" r:id="rId1"/>
        </xdr:cNvPr>
        <xdr:cNvSpPr/>
      </xdr:nvSpPr>
      <xdr:spPr>
        <a:xfrm>
          <a:off x="95250" y="54635400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250</xdr:row>
      <xdr:rowOff>161925</xdr:rowOff>
    </xdr:from>
    <xdr:to>
      <xdr:col>0</xdr:col>
      <xdr:colOff>286016</xdr:colOff>
      <xdr:row>252</xdr:row>
      <xdr:rowOff>31219</xdr:rowOff>
    </xdr:to>
    <xdr:sp macro="" textlink="">
      <xdr:nvSpPr>
        <xdr:cNvPr id="22" name="Fletxa corbada a l'esquerra 21">
          <a:hlinkClick xmlns:r="http://schemas.openxmlformats.org/officeDocument/2006/relationships" r:id="rId1"/>
        </xdr:cNvPr>
        <xdr:cNvSpPr/>
      </xdr:nvSpPr>
      <xdr:spPr>
        <a:xfrm>
          <a:off x="104775" y="57083325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262</xdr:row>
      <xdr:rowOff>152400</xdr:rowOff>
    </xdr:from>
    <xdr:to>
      <xdr:col>0</xdr:col>
      <xdr:colOff>305066</xdr:colOff>
      <xdr:row>264</xdr:row>
      <xdr:rowOff>21694</xdr:rowOff>
    </xdr:to>
    <xdr:sp macro="" textlink="">
      <xdr:nvSpPr>
        <xdr:cNvPr id="23" name="Fletxa corbada a l'esquerra 22">
          <a:hlinkClick xmlns:r="http://schemas.openxmlformats.org/officeDocument/2006/relationships" r:id="rId1"/>
        </xdr:cNvPr>
        <xdr:cNvSpPr/>
      </xdr:nvSpPr>
      <xdr:spPr>
        <a:xfrm>
          <a:off x="123825" y="59464575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274</xdr:row>
      <xdr:rowOff>161925</xdr:rowOff>
    </xdr:from>
    <xdr:to>
      <xdr:col>0</xdr:col>
      <xdr:colOff>314325</xdr:colOff>
      <xdr:row>276</xdr:row>
      <xdr:rowOff>31219</xdr:rowOff>
    </xdr:to>
    <xdr:sp macro="" textlink="">
      <xdr:nvSpPr>
        <xdr:cNvPr id="24" name="Fletxa corbada a l'esquerra 23">
          <a:hlinkClick xmlns:r="http://schemas.openxmlformats.org/officeDocument/2006/relationships" r:id="rId1"/>
        </xdr:cNvPr>
        <xdr:cNvSpPr/>
      </xdr:nvSpPr>
      <xdr:spPr>
        <a:xfrm>
          <a:off x="123825" y="61864875"/>
          <a:ext cx="190500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286</xdr:row>
      <xdr:rowOff>171450</xdr:rowOff>
    </xdr:from>
    <xdr:to>
      <xdr:col>0</xdr:col>
      <xdr:colOff>295541</xdr:colOff>
      <xdr:row>288</xdr:row>
      <xdr:rowOff>40744</xdr:rowOff>
    </xdr:to>
    <xdr:sp macro="" textlink="">
      <xdr:nvSpPr>
        <xdr:cNvPr id="25" name="Fletxa corbada a l'esquerra 24">
          <a:hlinkClick xmlns:r="http://schemas.openxmlformats.org/officeDocument/2006/relationships" r:id="rId1"/>
        </xdr:cNvPr>
        <xdr:cNvSpPr/>
      </xdr:nvSpPr>
      <xdr:spPr>
        <a:xfrm>
          <a:off x="114300" y="64436625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95250</xdr:colOff>
      <xdr:row>299</xdr:row>
      <xdr:rowOff>152399</xdr:rowOff>
    </xdr:from>
    <xdr:to>
      <xdr:col>0</xdr:col>
      <xdr:colOff>295541</xdr:colOff>
      <xdr:row>301</xdr:row>
      <xdr:rowOff>12168</xdr:rowOff>
    </xdr:to>
    <xdr:sp macro="" textlink="">
      <xdr:nvSpPr>
        <xdr:cNvPr id="26" name="Fletxa corbada a l'esquerra 25">
          <a:hlinkClick xmlns:r="http://schemas.openxmlformats.org/officeDocument/2006/relationships" r:id="rId1"/>
        </xdr:cNvPr>
        <xdr:cNvSpPr/>
      </xdr:nvSpPr>
      <xdr:spPr>
        <a:xfrm>
          <a:off x="95250" y="67656074"/>
          <a:ext cx="200291" cy="27886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85725</xdr:colOff>
      <xdr:row>312</xdr:row>
      <xdr:rowOff>161925</xdr:rowOff>
    </xdr:from>
    <xdr:to>
      <xdr:col>0</xdr:col>
      <xdr:colOff>266966</xdr:colOff>
      <xdr:row>314</xdr:row>
      <xdr:rowOff>31219</xdr:rowOff>
    </xdr:to>
    <xdr:sp macro="" textlink="">
      <xdr:nvSpPr>
        <xdr:cNvPr id="27" name="Fletxa corbada a l'esquerra 26">
          <a:hlinkClick xmlns:r="http://schemas.openxmlformats.org/officeDocument/2006/relationships" r:id="rId1"/>
        </xdr:cNvPr>
        <xdr:cNvSpPr/>
      </xdr:nvSpPr>
      <xdr:spPr>
        <a:xfrm>
          <a:off x="85725" y="69827775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95250</xdr:colOff>
      <xdr:row>326</xdr:row>
      <xdr:rowOff>142875</xdr:rowOff>
    </xdr:from>
    <xdr:to>
      <xdr:col>0</xdr:col>
      <xdr:colOff>276491</xdr:colOff>
      <xdr:row>328</xdr:row>
      <xdr:rowOff>12169</xdr:rowOff>
    </xdr:to>
    <xdr:sp macro="" textlink="">
      <xdr:nvSpPr>
        <xdr:cNvPr id="28" name="Fletxa corbada a l'esquerra 27">
          <a:hlinkClick xmlns:r="http://schemas.openxmlformats.org/officeDocument/2006/relationships" r:id="rId1"/>
        </xdr:cNvPr>
        <xdr:cNvSpPr/>
      </xdr:nvSpPr>
      <xdr:spPr>
        <a:xfrm>
          <a:off x="95250" y="72561450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85725</xdr:colOff>
      <xdr:row>339</xdr:row>
      <xdr:rowOff>171450</xdr:rowOff>
    </xdr:from>
    <xdr:to>
      <xdr:col>0</xdr:col>
      <xdr:colOff>266966</xdr:colOff>
      <xdr:row>341</xdr:row>
      <xdr:rowOff>40744</xdr:rowOff>
    </xdr:to>
    <xdr:sp macro="" textlink="">
      <xdr:nvSpPr>
        <xdr:cNvPr id="29" name="Fletxa corbada a l'esquerra 28">
          <a:hlinkClick xmlns:r="http://schemas.openxmlformats.org/officeDocument/2006/relationships" r:id="rId1"/>
        </xdr:cNvPr>
        <xdr:cNvSpPr/>
      </xdr:nvSpPr>
      <xdr:spPr>
        <a:xfrm>
          <a:off x="85725" y="75333225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351</xdr:row>
      <xdr:rowOff>152400</xdr:rowOff>
    </xdr:from>
    <xdr:to>
      <xdr:col>0</xdr:col>
      <xdr:colOff>286016</xdr:colOff>
      <xdr:row>353</xdr:row>
      <xdr:rowOff>21694</xdr:rowOff>
    </xdr:to>
    <xdr:sp macro="" textlink="">
      <xdr:nvSpPr>
        <xdr:cNvPr id="30" name="Fletxa corbada a l'esquerra 29">
          <a:hlinkClick xmlns:r="http://schemas.openxmlformats.org/officeDocument/2006/relationships" r:id="rId1"/>
        </xdr:cNvPr>
        <xdr:cNvSpPr/>
      </xdr:nvSpPr>
      <xdr:spPr>
        <a:xfrm>
          <a:off x="104775" y="78095475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85725</xdr:colOff>
      <xdr:row>361</xdr:row>
      <xdr:rowOff>161925</xdr:rowOff>
    </xdr:from>
    <xdr:to>
      <xdr:col>0</xdr:col>
      <xdr:colOff>266966</xdr:colOff>
      <xdr:row>363</xdr:row>
      <xdr:rowOff>31219</xdr:rowOff>
    </xdr:to>
    <xdr:sp macro="" textlink="">
      <xdr:nvSpPr>
        <xdr:cNvPr id="31" name="Fletxa corbada a l'esquerra 30">
          <a:hlinkClick xmlns:r="http://schemas.openxmlformats.org/officeDocument/2006/relationships" r:id="rId1"/>
        </xdr:cNvPr>
        <xdr:cNvSpPr/>
      </xdr:nvSpPr>
      <xdr:spPr>
        <a:xfrm>
          <a:off x="85725" y="80419575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95250</xdr:colOff>
      <xdr:row>374</xdr:row>
      <xdr:rowOff>161925</xdr:rowOff>
    </xdr:from>
    <xdr:to>
      <xdr:col>0</xdr:col>
      <xdr:colOff>276491</xdr:colOff>
      <xdr:row>376</xdr:row>
      <xdr:rowOff>31219</xdr:rowOff>
    </xdr:to>
    <xdr:sp macro="" textlink="">
      <xdr:nvSpPr>
        <xdr:cNvPr id="32" name="Fletxa corbada a l'esquerra 31">
          <a:hlinkClick xmlns:r="http://schemas.openxmlformats.org/officeDocument/2006/relationships" r:id="rId1"/>
        </xdr:cNvPr>
        <xdr:cNvSpPr/>
      </xdr:nvSpPr>
      <xdr:spPr>
        <a:xfrm>
          <a:off x="95250" y="82981800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387</xdr:row>
      <xdr:rowOff>142875</xdr:rowOff>
    </xdr:from>
    <xdr:to>
      <xdr:col>0</xdr:col>
      <xdr:colOff>286016</xdr:colOff>
      <xdr:row>389</xdr:row>
      <xdr:rowOff>12169</xdr:rowOff>
    </xdr:to>
    <xdr:sp macro="" textlink="">
      <xdr:nvSpPr>
        <xdr:cNvPr id="33" name="Fletxa corbada a l'esquerra 32">
          <a:hlinkClick xmlns:r="http://schemas.openxmlformats.org/officeDocument/2006/relationships" r:id="rId1"/>
        </xdr:cNvPr>
        <xdr:cNvSpPr/>
      </xdr:nvSpPr>
      <xdr:spPr>
        <a:xfrm>
          <a:off x="104775" y="85667850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400</xdr:row>
      <xdr:rowOff>171450</xdr:rowOff>
    </xdr:from>
    <xdr:to>
      <xdr:col>0</xdr:col>
      <xdr:colOff>286016</xdr:colOff>
      <xdr:row>402</xdr:row>
      <xdr:rowOff>40744</xdr:rowOff>
    </xdr:to>
    <xdr:sp macro="" textlink="">
      <xdr:nvSpPr>
        <xdr:cNvPr id="34" name="Fletxa corbada a l'esquerra 33">
          <a:hlinkClick xmlns:r="http://schemas.openxmlformats.org/officeDocument/2006/relationships" r:id="rId1"/>
        </xdr:cNvPr>
        <xdr:cNvSpPr/>
      </xdr:nvSpPr>
      <xdr:spPr>
        <a:xfrm>
          <a:off x="104775" y="88439625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412</xdr:row>
      <xdr:rowOff>171450</xdr:rowOff>
    </xdr:from>
    <xdr:to>
      <xdr:col>0</xdr:col>
      <xdr:colOff>305066</xdr:colOff>
      <xdr:row>414</xdr:row>
      <xdr:rowOff>31219</xdr:rowOff>
    </xdr:to>
    <xdr:sp macro="" textlink="">
      <xdr:nvSpPr>
        <xdr:cNvPr id="35" name="Fletxa corbada a l'esquerra 34">
          <a:hlinkClick xmlns:r="http://schemas.openxmlformats.org/officeDocument/2006/relationships" r:id="rId1"/>
        </xdr:cNvPr>
        <xdr:cNvSpPr/>
      </xdr:nvSpPr>
      <xdr:spPr>
        <a:xfrm>
          <a:off x="123825" y="90773250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157162</xdr:rowOff>
    </xdr:from>
    <xdr:to>
      <xdr:col>9</xdr:col>
      <xdr:colOff>551775</xdr:colOff>
      <xdr:row>24</xdr:row>
      <xdr:rowOff>137662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57150</xdr:colOff>
      <xdr:row>5</xdr:row>
      <xdr:rowOff>157162</xdr:rowOff>
    </xdr:from>
    <xdr:to>
      <xdr:col>18</xdr:col>
      <xdr:colOff>580350</xdr:colOff>
      <xdr:row>24</xdr:row>
      <xdr:rowOff>137662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523200</xdr:colOff>
      <xdr:row>46</xdr:row>
      <xdr:rowOff>171000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523200</xdr:colOff>
      <xdr:row>68</xdr:row>
      <xdr:rowOff>171000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9</xdr:col>
      <xdr:colOff>523200</xdr:colOff>
      <xdr:row>91</xdr:row>
      <xdr:rowOff>171000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</xdr:colOff>
      <xdr:row>92</xdr:row>
      <xdr:rowOff>95250</xdr:rowOff>
    </xdr:from>
    <xdr:to>
      <xdr:col>15</xdr:col>
      <xdr:colOff>475125</xdr:colOff>
      <xdr:row>113</xdr:row>
      <xdr:rowOff>54750</xdr:rowOff>
    </xdr:to>
    <xdr:graphicFrame macro="">
      <xdr:nvGraphicFramePr>
        <xdr:cNvPr id="11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115</xdr:row>
      <xdr:rowOff>66675</xdr:rowOff>
    </xdr:from>
    <xdr:to>
      <xdr:col>15</xdr:col>
      <xdr:colOff>465600</xdr:colOff>
      <xdr:row>137</xdr:row>
      <xdr:rowOff>72675</xdr:rowOff>
    </xdr:to>
    <xdr:graphicFrame macro="">
      <xdr:nvGraphicFramePr>
        <xdr:cNvPr id="13" name="Gràfic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28575</xdr:colOff>
      <xdr:row>140</xdr:row>
      <xdr:rowOff>114300</xdr:rowOff>
    </xdr:from>
    <xdr:to>
      <xdr:col>15</xdr:col>
      <xdr:colOff>494175</xdr:colOff>
      <xdr:row>160</xdr:row>
      <xdr:rowOff>18600</xdr:rowOff>
    </xdr:to>
    <xdr:graphicFrame macro="">
      <xdr:nvGraphicFramePr>
        <xdr:cNvPr id="15" name="Gràfic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38100</xdr:colOff>
      <xdr:row>164</xdr:row>
      <xdr:rowOff>0</xdr:rowOff>
    </xdr:from>
    <xdr:to>
      <xdr:col>15</xdr:col>
      <xdr:colOff>503700</xdr:colOff>
      <xdr:row>189</xdr:row>
      <xdr:rowOff>171000</xdr:rowOff>
    </xdr:to>
    <xdr:graphicFrame macro="">
      <xdr:nvGraphicFramePr>
        <xdr:cNvPr id="17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192</xdr:row>
      <xdr:rowOff>142875</xdr:rowOff>
    </xdr:from>
    <xdr:to>
      <xdr:col>9</xdr:col>
      <xdr:colOff>523200</xdr:colOff>
      <xdr:row>211</xdr:row>
      <xdr:rowOff>123375</xdr:rowOff>
    </xdr:to>
    <xdr:graphicFrame macro="">
      <xdr:nvGraphicFramePr>
        <xdr:cNvPr id="19" name="Gràfic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9525</xdr:colOff>
      <xdr:row>214</xdr:row>
      <xdr:rowOff>85725</xdr:rowOff>
    </xdr:from>
    <xdr:to>
      <xdr:col>9</xdr:col>
      <xdr:colOff>532725</xdr:colOff>
      <xdr:row>233</xdr:row>
      <xdr:rowOff>66225</xdr:rowOff>
    </xdr:to>
    <xdr:graphicFrame macro="">
      <xdr:nvGraphicFramePr>
        <xdr:cNvPr id="21" name="Gràfic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236</xdr:row>
      <xdr:rowOff>28575</xdr:rowOff>
    </xdr:from>
    <xdr:to>
      <xdr:col>9</xdr:col>
      <xdr:colOff>523200</xdr:colOff>
      <xdr:row>255</xdr:row>
      <xdr:rowOff>9075</xdr:rowOff>
    </xdr:to>
    <xdr:graphicFrame macro="">
      <xdr:nvGraphicFramePr>
        <xdr:cNvPr id="23" name="Gràfic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257</xdr:row>
      <xdr:rowOff>95250</xdr:rowOff>
    </xdr:from>
    <xdr:to>
      <xdr:col>9</xdr:col>
      <xdr:colOff>523200</xdr:colOff>
      <xdr:row>276</xdr:row>
      <xdr:rowOff>75750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278</xdr:row>
      <xdr:rowOff>133350</xdr:rowOff>
    </xdr:from>
    <xdr:to>
      <xdr:col>12</xdr:col>
      <xdr:colOff>494400</xdr:colOff>
      <xdr:row>301</xdr:row>
      <xdr:rowOff>71850</xdr:rowOff>
    </xdr:to>
    <xdr:graphicFrame macro="">
      <xdr:nvGraphicFramePr>
        <xdr:cNvPr id="27" name="Gràfic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47625</xdr:colOff>
      <xdr:row>304</xdr:row>
      <xdr:rowOff>114300</xdr:rowOff>
    </xdr:from>
    <xdr:to>
      <xdr:col>12</xdr:col>
      <xdr:colOff>542025</xdr:colOff>
      <xdr:row>327</xdr:row>
      <xdr:rowOff>94800</xdr:rowOff>
    </xdr:to>
    <xdr:graphicFrame macro="">
      <xdr:nvGraphicFramePr>
        <xdr:cNvPr id="29" name="Gràfic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9525</xdr:colOff>
      <xdr:row>330</xdr:row>
      <xdr:rowOff>171450</xdr:rowOff>
    </xdr:from>
    <xdr:to>
      <xdr:col>9</xdr:col>
      <xdr:colOff>532725</xdr:colOff>
      <xdr:row>351</xdr:row>
      <xdr:rowOff>151950</xdr:rowOff>
    </xdr:to>
    <xdr:graphicFrame macro="">
      <xdr:nvGraphicFramePr>
        <xdr:cNvPr id="31" name="Gràfic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19050</xdr:colOff>
      <xdr:row>354</xdr:row>
      <xdr:rowOff>180975</xdr:rowOff>
    </xdr:from>
    <xdr:to>
      <xdr:col>15</xdr:col>
      <xdr:colOff>484650</xdr:colOff>
      <xdr:row>376</xdr:row>
      <xdr:rowOff>161475</xdr:rowOff>
    </xdr:to>
    <xdr:graphicFrame macro="">
      <xdr:nvGraphicFramePr>
        <xdr:cNvPr id="33" name="Gràfic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9525</xdr:colOff>
      <xdr:row>410</xdr:row>
      <xdr:rowOff>95250</xdr:rowOff>
    </xdr:from>
    <xdr:to>
      <xdr:col>15</xdr:col>
      <xdr:colOff>475125</xdr:colOff>
      <xdr:row>435</xdr:row>
      <xdr:rowOff>12750</xdr:rowOff>
    </xdr:to>
    <xdr:graphicFrame macro="">
      <xdr:nvGraphicFramePr>
        <xdr:cNvPr id="35" name="Gràfic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437</xdr:row>
      <xdr:rowOff>180975</xdr:rowOff>
    </xdr:from>
    <xdr:to>
      <xdr:col>15</xdr:col>
      <xdr:colOff>465600</xdr:colOff>
      <xdr:row>462</xdr:row>
      <xdr:rowOff>98475</xdr:rowOff>
    </xdr:to>
    <xdr:graphicFrame macro="">
      <xdr:nvGraphicFramePr>
        <xdr:cNvPr id="39" name="Gràfic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466</xdr:row>
      <xdr:rowOff>161925</xdr:rowOff>
    </xdr:from>
    <xdr:to>
      <xdr:col>12</xdr:col>
      <xdr:colOff>494400</xdr:colOff>
      <xdr:row>491</xdr:row>
      <xdr:rowOff>79425</xdr:rowOff>
    </xdr:to>
    <xdr:graphicFrame macro="">
      <xdr:nvGraphicFramePr>
        <xdr:cNvPr id="41" name="Gràfic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493</xdr:row>
      <xdr:rowOff>123825</xdr:rowOff>
    </xdr:from>
    <xdr:to>
      <xdr:col>12</xdr:col>
      <xdr:colOff>494400</xdr:colOff>
      <xdr:row>516</xdr:row>
      <xdr:rowOff>62325</xdr:rowOff>
    </xdr:to>
    <xdr:graphicFrame macro="">
      <xdr:nvGraphicFramePr>
        <xdr:cNvPr id="43" name="Gràfic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9525</xdr:colOff>
      <xdr:row>518</xdr:row>
      <xdr:rowOff>171450</xdr:rowOff>
    </xdr:from>
    <xdr:to>
      <xdr:col>12</xdr:col>
      <xdr:colOff>503925</xdr:colOff>
      <xdr:row>543</xdr:row>
      <xdr:rowOff>88950</xdr:rowOff>
    </xdr:to>
    <xdr:graphicFrame macro="">
      <xdr:nvGraphicFramePr>
        <xdr:cNvPr id="47" name="Gràfic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19050</xdr:colOff>
      <xdr:row>545</xdr:row>
      <xdr:rowOff>133350</xdr:rowOff>
    </xdr:from>
    <xdr:to>
      <xdr:col>12</xdr:col>
      <xdr:colOff>513450</xdr:colOff>
      <xdr:row>568</xdr:row>
      <xdr:rowOff>71850</xdr:rowOff>
    </xdr:to>
    <xdr:graphicFrame macro="">
      <xdr:nvGraphicFramePr>
        <xdr:cNvPr id="49" name="Gràfic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19050</xdr:colOff>
      <xdr:row>599</xdr:row>
      <xdr:rowOff>161925</xdr:rowOff>
    </xdr:from>
    <xdr:to>
      <xdr:col>9</xdr:col>
      <xdr:colOff>542250</xdr:colOff>
      <xdr:row>618</xdr:row>
      <xdr:rowOff>142425</xdr:rowOff>
    </xdr:to>
    <xdr:graphicFrame macro="">
      <xdr:nvGraphicFramePr>
        <xdr:cNvPr id="53" name="Gràfic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9525</xdr:colOff>
      <xdr:row>621</xdr:row>
      <xdr:rowOff>171450</xdr:rowOff>
    </xdr:from>
    <xdr:to>
      <xdr:col>9</xdr:col>
      <xdr:colOff>532725</xdr:colOff>
      <xdr:row>640</xdr:row>
      <xdr:rowOff>151950</xdr:rowOff>
    </xdr:to>
    <xdr:graphicFrame macro="">
      <xdr:nvGraphicFramePr>
        <xdr:cNvPr id="55" name="Gràfic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28575</xdr:colOff>
      <xdr:row>643</xdr:row>
      <xdr:rowOff>171450</xdr:rowOff>
    </xdr:from>
    <xdr:to>
      <xdr:col>12</xdr:col>
      <xdr:colOff>522975</xdr:colOff>
      <xdr:row>666</xdr:row>
      <xdr:rowOff>109950</xdr:rowOff>
    </xdr:to>
    <xdr:graphicFrame macro="">
      <xdr:nvGraphicFramePr>
        <xdr:cNvPr id="57" name="Gràfic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19050</xdr:colOff>
      <xdr:row>670</xdr:row>
      <xdr:rowOff>171450</xdr:rowOff>
    </xdr:from>
    <xdr:to>
      <xdr:col>9</xdr:col>
      <xdr:colOff>542250</xdr:colOff>
      <xdr:row>689</xdr:row>
      <xdr:rowOff>151950</xdr:rowOff>
    </xdr:to>
    <xdr:graphicFrame macro="">
      <xdr:nvGraphicFramePr>
        <xdr:cNvPr id="59" name="Gràfic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28575</xdr:colOff>
      <xdr:row>692</xdr:row>
      <xdr:rowOff>76200</xdr:rowOff>
    </xdr:from>
    <xdr:to>
      <xdr:col>9</xdr:col>
      <xdr:colOff>551775</xdr:colOff>
      <xdr:row>711</xdr:row>
      <xdr:rowOff>56700</xdr:rowOff>
    </xdr:to>
    <xdr:graphicFrame macro="">
      <xdr:nvGraphicFramePr>
        <xdr:cNvPr id="61" name="Gràfic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19050</xdr:colOff>
      <xdr:row>762</xdr:row>
      <xdr:rowOff>95250</xdr:rowOff>
    </xdr:from>
    <xdr:to>
      <xdr:col>9</xdr:col>
      <xdr:colOff>542250</xdr:colOff>
      <xdr:row>781</xdr:row>
      <xdr:rowOff>75750</xdr:rowOff>
    </xdr:to>
    <xdr:graphicFrame macro="">
      <xdr:nvGraphicFramePr>
        <xdr:cNvPr id="67" name="Gràfic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0</xdr:colOff>
      <xdr:row>785</xdr:row>
      <xdr:rowOff>28575</xdr:rowOff>
    </xdr:from>
    <xdr:to>
      <xdr:col>9</xdr:col>
      <xdr:colOff>523200</xdr:colOff>
      <xdr:row>804</xdr:row>
      <xdr:rowOff>9075</xdr:rowOff>
    </xdr:to>
    <xdr:graphicFrame macro="">
      <xdr:nvGraphicFramePr>
        <xdr:cNvPr id="69" name="Gràfic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19050</xdr:colOff>
      <xdr:row>379</xdr:row>
      <xdr:rowOff>147637</xdr:rowOff>
    </xdr:from>
    <xdr:to>
      <xdr:col>15</xdr:col>
      <xdr:colOff>484650</xdr:colOff>
      <xdr:row>407</xdr:row>
      <xdr:rowOff>47625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0</xdr:colOff>
      <xdr:row>572</xdr:row>
      <xdr:rowOff>0</xdr:rowOff>
    </xdr:from>
    <xdr:to>
      <xdr:col>12</xdr:col>
      <xdr:colOff>494400</xdr:colOff>
      <xdr:row>594</xdr:row>
      <xdr:rowOff>129000</xdr:rowOff>
    </xdr:to>
    <xdr:graphicFrame macro="">
      <xdr:nvGraphicFramePr>
        <xdr:cNvPr id="38" name="Gràfic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0</xdr:colOff>
      <xdr:row>714</xdr:row>
      <xdr:rowOff>52387</xdr:rowOff>
    </xdr:from>
    <xdr:to>
      <xdr:col>12</xdr:col>
      <xdr:colOff>494400</xdr:colOff>
      <xdr:row>736</xdr:row>
      <xdr:rowOff>181387</xdr:rowOff>
    </xdr:to>
    <xdr:graphicFrame macro="">
      <xdr:nvGraphicFramePr>
        <xdr:cNvPr id="6" name="Gràfic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0</xdr:colOff>
      <xdr:row>739</xdr:row>
      <xdr:rowOff>119062</xdr:rowOff>
    </xdr:from>
    <xdr:to>
      <xdr:col>12</xdr:col>
      <xdr:colOff>494400</xdr:colOff>
      <xdr:row>758</xdr:row>
      <xdr:rowOff>99562</xdr:rowOff>
    </xdr:to>
    <xdr:graphicFrame macro="">
      <xdr:nvGraphicFramePr>
        <xdr:cNvPr id="8" name="Gràfic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266700</xdr:colOff>
      <xdr:row>4</xdr:row>
      <xdr:rowOff>0</xdr:rowOff>
    </xdr:from>
    <xdr:to>
      <xdr:col>0</xdr:col>
      <xdr:colOff>447941</xdr:colOff>
      <xdr:row>5</xdr:row>
      <xdr:rowOff>21694</xdr:rowOff>
    </xdr:to>
    <xdr:sp macro="" textlink="">
      <xdr:nvSpPr>
        <xdr:cNvPr id="36" name="Fletxa corbada a l'esquerra 35">
          <a:hlinkClick xmlns:r="http://schemas.openxmlformats.org/officeDocument/2006/relationships" r:id="rId35"/>
        </xdr:cNvPr>
        <xdr:cNvSpPr/>
      </xdr:nvSpPr>
      <xdr:spPr>
        <a:xfrm>
          <a:off x="266700" y="1190625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276225</xdr:colOff>
      <xdr:row>26</xdr:row>
      <xdr:rowOff>9525</xdr:rowOff>
    </xdr:from>
    <xdr:to>
      <xdr:col>0</xdr:col>
      <xdr:colOff>457466</xdr:colOff>
      <xdr:row>27</xdr:row>
      <xdr:rowOff>31219</xdr:rowOff>
    </xdr:to>
    <xdr:sp macro="" textlink="">
      <xdr:nvSpPr>
        <xdr:cNvPr id="37" name="Fletxa corbada a l'esquerra 36">
          <a:hlinkClick xmlns:r="http://schemas.openxmlformats.org/officeDocument/2006/relationships" r:id="rId35"/>
        </xdr:cNvPr>
        <xdr:cNvSpPr/>
      </xdr:nvSpPr>
      <xdr:spPr>
        <a:xfrm>
          <a:off x="276225" y="5467350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304800</xdr:colOff>
      <xdr:row>47</xdr:row>
      <xdr:rowOff>133350</xdr:rowOff>
    </xdr:from>
    <xdr:to>
      <xdr:col>0</xdr:col>
      <xdr:colOff>486041</xdr:colOff>
      <xdr:row>49</xdr:row>
      <xdr:rowOff>40744</xdr:rowOff>
    </xdr:to>
    <xdr:sp macro="" textlink="">
      <xdr:nvSpPr>
        <xdr:cNvPr id="40" name="Fletxa corbada a l'esquerra 39">
          <a:hlinkClick xmlns:r="http://schemas.openxmlformats.org/officeDocument/2006/relationships" r:id="rId35"/>
        </xdr:cNvPr>
        <xdr:cNvSpPr/>
      </xdr:nvSpPr>
      <xdr:spPr>
        <a:xfrm>
          <a:off x="304800" y="9667875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295275</xdr:colOff>
      <xdr:row>72</xdr:row>
      <xdr:rowOff>19050</xdr:rowOff>
    </xdr:from>
    <xdr:to>
      <xdr:col>0</xdr:col>
      <xdr:colOff>476516</xdr:colOff>
      <xdr:row>73</xdr:row>
      <xdr:rowOff>2644</xdr:rowOff>
    </xdr:to>
    <xdr:sp macro="" textlink="">
      <xdr:nvSpPr>
        <xdr:cNvPr id="42" name="Fletxa corbada a l'esquerra 41">
          <a:hlinkClick xmlns:r="http://schemas.openxmlformats.org/officeDocument/2006/relationships" r:id="rId35"/>
        </xdr:cNvPr>
        <xdr:cNvSpPr/>
      </xdr:nvSpPr>
      <xdr:spPr>
        <a:xfrm>
          <a:off x="295275" y="14658975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266700</xdr:colOff>
      <xdr:row>114</xdr:row>
      <xdr:rowOff>114300</xdr:rowOff>
    </xdr:from>
    <xdr:to>
      <xdr:col>0</xdr:col>
      <xdr:colOff>447941</xdr:colOff>
      <xdr:row>115</xdr:row>
      <xdr:rowOff>31219</xdr:rowOff>
    </xdr:to>
    <xdr:sp macro="" textlink="">
      <xdr:nvSpPr>
        <xdr:cNvPr id="44" name="Fletxa corbada a l'esquerra 43">
          <a:hlinkClick xmlns:r="http://schemas.openxmlformats.org/officeDocument/2006/relationships" r:id="rId35"/>
        </xdr:cNvPr>
        <xdr:cNvSpPr/>
      </xdr:nvSpPr>
      <xdr:spPr>
        <a:xfrm>
          <a:off x="266700" y="22945725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304800</xdr:colOff>
      <xdr:row>139</xdr:row>
      <xdr:rowOff>47625</xdr:rowOff>
    </xdr:from>
    <xdr:to>
      <xdr:col>0</xdr:col>
      <xdr:colOff>486041</xdr:colOff>
      <xdr:row>140</xdr:row>
      <xdr:rowOff>31219</xdr:rowOff>
    </xdr:to>
    <xdr:sp macro="" textlink="">
      <xdr:nvSpPr>
        <xdr:cNvPr id="45" name="Fletxa corbada a l'esquerra 44">
          <a:hlinkClick xmlns:r="http://schemas.openxmlformats.org/officeDocument/2006/relationships" r:id="rId35"/>
        </xdr:cNvPr>
        <xdr:cNvSpPr/>
      </xdr:nvSpPr>
      <xdr:spPr>
        <a:xfrm>
          <a:off x="304800" y="27955875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161</xdr:row>
      <xdr:rowOff>142875</xdr:rowOff>
    </xdr:from>
    <xdr:to>
      <xdr:col>0</xdr:col>
      <xdr:colOff>533666</xdr:colOff>
      <xdr:row>163</xdr:row>
      <xdr:rowOff>50269</xdr:rowOff>
    </xdr:to>
    <xdr:sp macro="" textlink="">
      <xdr:nvSpPr>
        <xdr:cNvPr id="46" name="Fletxa corbada a l'esquerra 45">
          <a:hlinkClick xmlns:r="http://schemas.openxmlformats.org/officeDocument/2006/relationships" r:id="rId35"/>
        </xdr:cNvPr>
        <xdr:cNvSpPr/>
      </xdr:nvSpPr>
      <xdr:spPr>
        <a:xfrm>
          <a:off x="352425" y="32356425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190</xdr:row>
      <xdr:rowOff>133350</xdr:rowOff>
    </xdr:from>
    <xdr:to>
      <xdr:col>0</xdr:col>
      <xdr:colOff>505091</xdr:colOff>
      <xdr:row>192</xdr:row>
      <xdr:rowOff>40744</xdr:rowOff>
    </xdr:to>
    <xdr:sp macro="" textlink="">
      <xdr:nvSpPr>
        <xdr:cNvPr id="48" name="Fletxa corbada a l'esquerra 47">
          <a:hlinkClick xmlns:r="http://schemas.openxmlformats.org/officeDocument/2006/relationships" r:id="rId35"/>
        </xdr:cNvPr>
        <xdr:cNvSpPr/>
      </xdr:nvSpPr>
      <xdr:spPr>
        <a:xfrm>
          <a:off x="323850" y="37871400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212</xdr:row>
      <xdr:rowOff>142875</xdr:rowOff>
    </xdr:from>
    <xdr:to>
      <xdr:col>0</xdr:col>
      <xdr:colOff>524141</xdr:colOff>
      <xdr:row>214</xdr:row>
      <xdr:rowOff>50269</xdr:rowOff>
    </xdr:to>
    <xdr:sp macro="" textlink="">
      <xdr:nvSpPr>
        <xdr:cNvPr id="50" name="Fletxa corbada a l'esquerra 49">
          <a:hlinkClick xmlns:r="http://schemas.openxmlformats.org/officeDocument/2006/relationships" r:id="rId35"/>
        </xdr:cNvPr>
        <xdr:cNvSpPr/>
      </xdr:nvSpPr>
      <xdr:spPr>
        <a:xfrm>
          <a:off x="342900" y="42071925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233</xdr:row>
      <xdr:rowOff>133350</xdr:rowOff>
    </xdr:from>
    <xdr:to>
      <xdr:col>0</xdr:col>
      <xdr:colOff>505091</xdr:colOff>
      <xdr:row>235</xdr:row>
      <xdr:rowOff>40744</xdr:rowOff>
    </xdr:to>
    <xdr:sp macro="" textlink="">
      <xdr:nvSpPr>
        <xdr:cNvPr id="51" name="Fletxa corbada a l'esquerra 50">
          <a:hlinkClick xmlns:r="http://schemas.openxmlformats.org/officeDocument/2006/relationships" r:id="rId35"/>
        </xdr:cNvPr>
        <xdr:cNvSpPr/>
      </xdr:nvSpPr>
      <xdr:spPr>
        <a:xfrm>
          <a:off x="323850" y="46062900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255</xdr:row>
      <xdr:rowOff>152400</xdr:rowOff>
    </xdr:from>
    <xdr:to>
      <xdr:col>0</xdr:col>
      <xdr:colOff>543191</xdr:colOff>
      <xdr:row>257</xdr:row>
      <xdr:rowOff>59794</xdr:rowOff>
    </xdr:to>
    <xdr:sp macro="" textlink="">
      <xdr:nvSpPr>
        <xdr:cNvPr id="52" name="Fletxa corbada a l'esquerra 51">
          <a:hlinkClick xmlns:r="http://schemas.openxmlformats.org/officeDocument/2006/relationships" r:id="rId35"/>
        </xdr:cNvPr>
        <xdr:cNvSpPr/>
      </xdr:nvSpPr>
      <xdr:spPr>
        <a:xfrm>
          <a:off x="361950" y="50272950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276</xdr:row>
      <xdr:rowOff>133350</xdr:rowOff>
    </xdr:from>
    <xdr:to>
      <xdr:col>0</xdr:col>
      <xdr:colOff>552716</xdr:colOff>
      <xdr:row>278</xdr:row>
      <xdr:rowOff>40744</xdr:rowOff>
    </xdr:to>
    <xdr:sp macro="" textlink="">
      <xdr:nvSpPr>
        <xdr:cNvPr id="54" name="Fletxa corbada a l'esquerra 53">
          <a:hlinkClick xmlns:r="http://schemas.openxmlformats.org/officeDocument/2006/relationships" r:id="rId35"/>
        </xdr:cNvPr>
        <xdr:cNvSpPr/>
      </xdr:nvSpPr>
      <xdr:spPr>
        <a:xfrm>
          <a:off x="371475" y="54254400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302</xdr:row>
      <xdr:rowOff>133350</xdr:rowOff>
    </xdr:from>
    <xdr:to>
      <xdr:col>0</xdr:col>
      <xdr:colOff>514616</xdr:colOff>
      <xdr:row>304</xdr:row>
      <xdr:rowOff>40744</xdr:rowOff>
    </xdr:to>
    <xdr:sp macro="" textlink="">
      <xdr:nvSpPr>
        <xdr:cNvPr id="56" name="Fletxa corbada a l'esquerra 55">
          <a:hlinkClick xmlns:r="http://schemas.openxmlformats.org/officeDocument/2006/relationships" r:id="rId35"/>
        </xdr:cNvPr>
        <xdr:cNvSpPr/>
      </xdr:nvSpPr>
      <xdr:spPr>
        <a:xfrm>
          <a:off x="333375" y="59207400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328</xdr:row>
      <xdr:rowOff>123825</xdr:rowOff>
    </xdr:from>
    <xdr:to>
      <xdr:col>0</xdr:col>
      <xdr:colOff>533666</xdr:colOff>
      <xdr:row>330</xdr:row>
      <xdr:rowOff>31219</xdr:rowOff>
    </xdr:to>
    <xdr:sp macro="" textlink="">
      <xdr:nvSpPr>
        <xdr:cNvPr id="58" name="Fletxa corbada a l'esquerra 57">
          <a:hlinkClick xmlns:r="http://schemas.openxmlformats.org/officeDocument/2006/relationships" r:id="rId35"/>
        </xdr:cNvPr>
        <xdr:cNvSpPr/>
      </xdr:nvSpPr>
      <xdr:spPr>
        <a:xfrm>
          <a:off x="352425" y="64150875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352</xdr:row>
      <xdr:rowOff>123825</xdr:rowOff>
    </xdr:from>
    <xdr:to>
      <xdr:col>0</xdr:col>
      <xdr:colOff>505091</xdr:colOff>
      <xdr:row>354</xdr:row>
      <xdr:rowOff>31219</xdr:rowOff>
    </xdr:to>
    <xdr:sp macro="" textlink="">
      <xdr:nvSpPr>
        <xdr:cNvPr id="60" name="Fletxa corbada a l'esquerra 59">
          <a:hlinkClick xmlns:r="http://schemas.openxmlformats.org/officeDocument/2006/relationships" r:id="rId35"/>
        </xdr:cNvPr>
        <xdr:cNvSpPr/>
      </xdr:nvSpPr>
      <xdr:spPr>
        <a:xfrm>
          <a:off x="323850" y="68722875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377</xdr:row>
      <xdr:rowOff>123825</xdr:rowOff>
    </xdr:from>
    <xdr:to>
      <xdr:col>0</xdr:col>
      <xdr:colOff>543191</xdr:colOff>
      <xdr:row>379</xdr:row>
      <xdr:rowOff>31219</xdr:rowOff>
    </xdr:to>
    <xdr:sp macro="" textlink="">
      <xdr:nvSpPr>
        <xdr:cNvPr id="62" name="Fletxa corbada a l'esquerra 61">
          <a:hlinkClick xmlns:r="http://schemas.openxmlformats.org/officeDocument/2006/relationships" r:id="rId35"/>
        </xdr:cNvPr>
        <xdr:cNvSpPr/>
      </xdr:nvSpPr>
      <xdr:spPr>
        <a:xfrm>
          <a:off x="361950" y="73485375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407</xdr:row>
      <xdr:rowOff>142875</xdr:rowOff>
    </xdr:from>
    <xdr:to>
      <xdr:col>0</xdr:col>
      <xdr:colOff>514616</xdr:colOff>
      <xdr:row>409</xdr:row>
      <xdr:rowOff>50269</xdr:rowOff>
    </xdr:to>
    <xdr:sp macro="" textlink="">
      <xdr:nvSpPr>
        <xdr:cNvPr id="63" name="Fletxa corbada a l'esquerra 62">
          <a:hlinkClick xmlns:r="http://schemas.openxmlformats.org/officeDocument/2006/relationships" r:id="rId35"/>
        </xdr:cNvPr>
        <xdr:cNvSpPr/>
      </xdr:nvSpPr>
      <xdr:spPr>
        <a:xfrm>
          <a:off x="333375" y="79219425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435</xdr:row>
      <xdr:rowOff>133350</xdr:rowOff>
    </xdr:from>
    <xdr:to>
      <xdr:col>0</xdr:col>
      <xdr:colOff>524141</xdr:colOff>
      <xdr:row>437</xdr:row>
      <xdr:rowOff>40744</xdr:rowOff>
    </xdr:to>
    <xdr:sp macro="" textlink="">
      <xdr:nvSpPr>
        <xdr:cNvPr id="64" name="Fletxa corbada a l'esquerra 63">
          <a:hlinkClick xmlns:r="http://schemas.openxmlformats.org/officeDocument/2006/relationships" r:id="rId35"/>
        </xdr:cNvPr>
        <xdr:cNvSpPr/>
      </xdr:nvSpPr>
      <xdr:spPr>
        <a:xfrm>
          <a:off x="342900" y="84543900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464</xdr:row>
      <xdr:rowOff>142875</xdr:rowOff>
    </xdr:from>
    <xdr:to>
      <xdr:col>0</xdr:col>
      <xdr:colOff>524141</xdr:colOff>
      <xdr:row>466</xdr:row>
      <xdr:rowOff>50269</xdr:rowOff>
    </xdr:to>
    <xdr:sp macro="" textlink="">
      <xdr:nvSpPr>
        <xdr:cNvPr id="65" name="Fletxa corbada a l'esquerra 64">
          <a:hlinkClick xmlns:r="http://schemas.openxmlformats.org/officeDocument/2006/relationships" r:id="rId35"/>
        </xdr:cNvPr>
        <xdr:cNvSpPr/>
      </xdr:nvSpPr>
      <xdr:spPr>
        <a:xfrm>
          <a:off x="342900" y="90163650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491</xdr:row>
      <xdr:rowOff>142875</xdr:rowOff>
    </xdr:from>
    <xdr:to>
      <xdr:col>0</xdr:col>
      <xdr:colOff>524141</xdr:colOff>
      <xdr:row>493</xdr:row>
      <xdr:rowOff>50269</xdr:rowOff>
    </xdr:to>
    <xdr:sp macro="" textlink="">
      <xdr:nvSpPr>
        <xdr:cNvPr id="66" name="Fletxa corbada a l'esquerra 65">
          <a:hlinkClick xmlns:r="http://schemas.openxmlformats.org/officeDocument/2006/relationships" r:id="rId35"/>
        </xdr:cNvPr>
        <xdr:cNvSpPr/>
      </xdr:nvSpPr>
      <xdr:spPr>
        <a:xfrm>
          <a:off x="342900" y="95307150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516</xdr:row>
      <xdr:rowOff>114300</xdr:rowOff>
    </xdr:from>
    <xdr:to>
      <xdr:col>0</xdr:col>
      <xdr:colOff>524141</xdr:colOff>
      <xdr:row>518</xdr:row>
      <xdr:rowOff>21694</xdr:rowOff>
    </xdr:to>
    <xdr:sp macro="" textlink="">
      <xdr:nvSpPr>
        <xdr:cNvPr id="68" name="Fletxa corbada a l'esquerra 67">
          <a:hlinkClick xmlns:r="http://schemas.openxmlformats.org/officeDocument/2006/relationships" r:id="rId35"/>
        </xdr:cNvPr>
        <xdr:cNvSpPr/>
      </xdr:nvSpPr>
      <xdr:spPr>
        <a:xfrm>
          <a:off x="342900" y="100041075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543</xdr:row>
      <xdr:rowOff>152400</xdr:rowOff>
    </xdr:from>
    <xdr:to>
      <xdr:col>0</xdr:col>
      <xdr:colOff>533666</xdr:colOff>
      <xdr:row>545</xdr:row>
      <xdr:rowOff>59794</xdr:rowOff>
    </xdr:to>
    <xdr:sp macro="" textlink="">
      <xdr:nvSpPr>
        <xdr:cNvPr id="70" name="Fletxa corbada a l'esquerra 69">
          <a:hlinkClick xmlns:r="http://schemas.openxmlformats.org/officeDocument/2006/relationships" r:id="rId35"/>
        </xdr:cNvPr>
        <xdr:cNvSpPr/>
      </xdr:nvSpPr>
      <xdr:spPr>
        <a:xfrm>
          <a:off x="352425" y="105222675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569</xdr:row>
      <xdr:rowOff>171450</xdr:rowOff>
    </xdr:from>
    <xdr:to>
      <xdr:col>0</xdr:col>
      <xdr:colOff>533666</xdr:colOff>
      <xdr:row>569</xdr:row>
      <xdr:rowOff>459844</xdr:rowOff>
    </xdr:to>
    <xdr:sp macro="" textlink="">
      <xdr:nvSpPr>
        <xdr:cNvPr id="71" name="Fletxa corbada a l'esquerra 70">
          <a:hlinkClick xmlns:r="http://schemas.openxmlformats.org/officeDocument/2006/relationships" r:id="rId35"/>
        </xdr:cNvPr>
        <xdr:cNvSpPr/>
      </xdr:nvSpPr>
      <xdr:spPr>
        <a:xfrm>
          <a:off x="352425" y="110194725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597</xdr:row>
      <xdr:rowOff>142875</xdr:rowOff>
    </xdr:from>
    <xdr:to>
      <xdr:col>0</xdr:col>
      <xdr:colOff>505091</xdr:colOff>
      <xdr:row>599</xdr:row>
      <xdr:rowOff>50269</xdr:rowOff>
    </xdr:to>
    <xdr:sp macro="" textlink="">
      <xdr:nvSpPr>
        <xdr:cNvPr id="72" name="Fletxa corbada a l'esquerra 71">
          <a:hlinkClick xmlns:r="http://schemas.openxmlformats.org/officeDocument/2006/relationships" r:id="rId35"/>
        </xdr:cNvPr>
        <xdr:cNvSpPr/>
      </xdr:nvSpPr>
      <xdr:spPr>
        <a:xfrm>
          <a:off x="323850" y="115890675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619</xdr:row>
      <xdr:rowOff>123825</xdr:rowOff>
    </xdr:from>
    <xdr:to>
      <xdr:col>0</xdr:col>
      <xdr:colOff>533666</xdr:colOff>
      <xdr:row>621</xdr:row>
      <xdr:rowOff>31219</xdr:rowOff>
    </xdr:to>
    <xdr:sp macro="" textlink="">
      <xdr:nvSpPr>
        <xdr:cNvPr id="73" name="Fletxa corbada a l'esquerra 72">
          <a:hlinkClick xmlns:r="http://schemas.openxmlformats.org/officeDocument/2006/relationships" r:id="rId35"/>
        </xdr:cNvPr>
        <xdr:cNvSpPr/>
      </xdr:nvSpPr>
      <xdr:spPr>
        <a:xfrm>
          <a:off x="352425" y="120062625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641</xdr:row>
      <xdr:rowOff>114300</xdr:rowOff>
    </xdr:from>
    <xdr:to>
      <xdr:col>0</xdr:col>
      <xdr:colOff>524141</xdr:colOff>
      <xdr:row>643</xdr:row>
      <xdr:rowOff>21694</xdr:rowOff>
    </xdr:to>
    <xdr:sp macro="" textlink="">
      <xdr:nvSpPr>
        <xdr:cNvPr id="74" name="Fletxa corbada a l'esquerra 73">
          <a:hlinkClick xmlns:r="http://schemas.openxmlformats.org/officeDocument/2006/relationships" r:id="rId35"/>
        </xdr:cNvPr>
        <xdr:cNvSpPr/>
      </xdr:nvSpPr>
      <xdr:spPr>
        <a:xfrm>
          <a:off x="342900" y="124244100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669</xdr:row>
      <xdr:rowOff>66675</xdr:rowOff>
    </xdr:from>
    <xdr:to>
      <xdr:col>0</xdr:col>
      <xdr:colOff>543191</xdr:colOff>
      <xdr:row>670</xdr:row>
      <xdr:rowOff>40744</xdr:rowOff>
    </xdr:to>
    <xdr:sp macro="" textlink="">
      <xdr:nvSpPr>
        <xdr:cNvPr id="75" name="Fletxa corbada a l'esquerra 74">
          <a:hlinkClick xmlns:r="http://schemas.openxmlformats.org/officeDocument/2006/relationships" r:id="rId35"/>
        </xdr:cNvPr>
        <xdr:cNvSpPr/>
      </xdr:nvSpPr>
      <xdr:spPr>
        <a:xfrm>
          <a:off x="361950" y="129597150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691</xdr:row>
      <xdr:rowOff>19050</xdr:rowOff>
    </xdr:from>
    <xdr:to>
      <xdr:col>0</xdr:col>
      <xdr:colOff>552716</xdr:colOff>
      <xdr:row>692</xdr:row>
      <xdr:rowOff>31219</xdr:rowOff>
    </xdr:to>
    <xdr:sp macro="" textlink="">
      <xdr:nvSpPr>
        <xdr:cNvPr id="76" name="Fletxa corbada a l'esquerra 75">
          <a:hlinkClick xmlns:r="http://schemas.openxmlformats.org/officeDocument/2006/relationships" r:id="rId35"/>
        </xdr:cNvPr>
        <xdr:cNvSpPr/>
      </xdr:nvSpPr>
      <xdr:spPr>
        <a:xfrm>
          <a:off x="371475" y="133978650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711</xdr:row>
      <xdr:rowOff>123825</xdr:rowOff>
    </xdr:from>
    <xdr:to>
      <xdr:col>0</xdr:col>
      <xdr:colOff>524141</xdr:colOff>
      <xdr:row>713</xdr:row>
      <xdr:rowOff>31219</xdr:rowOff>
    </xdr:to>
    <xdr:sp macro="" textlink="">
      <xdr:nvSpPr>
        <xdr:cNvPr id="77" name="Fletxa corbada a l'esquerra 76">
          <a:hlinkClick xmlns:r="http://schemas.openxmlformats.org/officeDocument/2006/relationships" r:id="rId35"/>
        </xdr:cNvPr>
        <xdr:cNvSpPr/>
      </xdr:nvSpPr>
      <xdr:spPr>
        <a:xfrm>
          <a:off x="342900" y="137979150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304800</xdr:colOff>
      <xdr:row>737</xdr:row>
      <xdr:rowOff>114300</xdr:rowOff>
    </xdr:from>
    <xdr:to>
      <xdr:col>0</xdr:col>
      <xdr:colOff>486041</xdr:colOff>
      <xdr:row>739</xdr:row>
      <xdr:rowOff>21694</xdr:rowOff>
    </xdr:to>
    <xdr:sp macro="" textlink="">
      <xdr:nvSpPr>
        <xdr:cNvPr id="78" name="Fletxa corbada a l'esquerra 77">
          <a:hlinkClick xmlns:r="http://schemas.openxmlformats.org/officeDocument/2006/relationships" r:id="rId35"/>
        </xdr:cNvPr>
        <xdr:cNvSpPr/>
      </xdr:nvSpPr>
      <xdr:spPr>
        <a:xfrm>
          <a:off x="304800" y="142922625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761</xdr:row>
      <xdr:rowOff>9525</xdr:rowOff>
    </xdr:from>
    <xdr:to>
      <xdr:col>0</xdr:col>
      <xdr:colOff>533666</xdr:colOff>
      <xdr:row>762</xdr:row>
      <xdr:rowOff>12169</xdr:rowOff>
    </xdr:to>
    <xdr:sp macro="" textlink="">
      <xdr:nvSpPr>
        <xdr:cNvPr id="79" name="Fletxa corbada a l'esquerra 78">
          <a:hlinkClick xmlns:r="http://schemas.openxmlformats.org/officeDocument/2006/relationships" r:id="rId35"/>
        </xdr:cNvPr>
        <xdr:cNvSpPr/>
      </xdr:nvSpPr>
      <xdr:spPr>
        <a:xfrm>
          <a:off x="352425" y="147504150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782</xdr:row>
      <xdr:rowOff>152400</xdr:rowOff>
    </xdr:from>
    <xdr:to>
      <xdr:col>0</xdr:col>
      <xdr:colOff>524141</xdr:colOff>
      <xdr:row>784</xdr:row>
      <xdr:rowOff>59794</xdr:rowOff>
    </xdr:to>
    <xdr:sp macro="" textlink="">
      <xdr:nvSpPr>
        <xdr:cNvPr id="80" name="Fletxa corbada a l'esquerra 79">
          <a:hlinkClick xmlns:r="http://schemas.openxmlformats.org/officeDocument/2006/relationships" r:id="rId35"/>
        </xdr:cNvPr>
        <xdr:cNvSpPr/>
      </xdr:nvSpPr>
      <xdr:spPr>
        <a:xfrm>
          <a:off x="342900" y="151742775"/>
          <a:ext cx="181241" cy="28839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8"/>
  <sheetViews>
    <sheetView showGridLines="0" tabSelected="1" topLeftCell="A7" workbookViewId="0">
      <selection activeCell="A7" sqref="A7"/>
    </sheetView>
  </sheetViews>
  <sheetFormatPr defaultRowHeight="15"/>
  <sheetData>
    <row r="2" spans="1:15" ht="23.25">
      <c r="A2" s="21"/>
      <c r="B2" s="294" t="s">
        <v>240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>
      <c r="A4" s="21"/>
      <c r="B4" s="21"/>
      <c r="C4" s="21"/>
      <c r="D4" s="22"/>
      <c r="F4" s="22"/>
      <c r="G4" s="22"/>
      <c r="H4" s="22"/>
      <c r="I4" s="22"/>
      <c r="J4" s="22"/>
      <c r="K4" s="22"/>
      <c r="L4" s="22"/>
      <c r="M4" s="22"/>
      <c r="N4" s="22"/>
      <c r="O4" s="23"/>
    </row>
    <row r="5" spans="1:15" ht="28.5">
      <c r="A5" s="21"/>
      <c r="B5" s="24"/>
      <c r="C5" s="25"/>
      <c r="D5" s="25"/>
      <c r="E5" s="23"/>
      <c r="F5" s="23"/>
      <c r="G5" s="23"/>
      <c r="H5" s="23"/>
      <c r="I5" s="23"/>
      <c r="J5" s="23"/>
      <c r="K5" s="23"/>
      <c r="L5" s="21"/>
      <c r="M5" s="21"/>
      <c r="N5" s="21"/>
      <c r="O5" s="21"/>
    </row>
    <row r="7" spans="1:15" ht="33.75">
      <c r="B7" s="295" t="s">
        <v>241</v>
      </c>
      <c r="C7" s="295"/>
      <c r="D7" s="295"/>
      <c r="E7" s="295"/>
    </row>
    <row r="11" spans="1:15" ht="18.75">
      <c r="B11" s="296" t="s">
        <v>242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</row>
    <row r="12" spans="1:15" ht="18.75">
      <c r="A12" s="26"/>
      <c r="B12" s="27"/>
      <c r="C12" s="27"/>
      <c r="D12" s="27"/>
      <c r="E12" s="27"/>
      <c r="F12" s="27"/>
      <c r="G12" s="27"/>
      <c r="H12" s="27"/>
      <c r="I12" s="27"/>
      <c r="J12" s="26"/>
      <c r="K12" s="26"/>
      <c r="L12" s="26"/>
      <c r="M12" s="26"/>
      <c r="N12" s="26"/>
      <c r="O12" s="26"/>
    </row>
    <row r="13" spans="1:15">
      <c r="B13" s="28" t="s">
        <v>243</v>
      </c>
      <c r="C13" s="29"/>
      <c r="D13" t="s">
        <v>244</v>
      </c>
    </row>
    <row r="14" spans="1:15">
      <c r="B14" s="28" t="s">
        <v>245</v>
      </c>
      <c r="C14" s="29"/>
      <c r="D14" t="s">
        <v>246</v>
      </c>
    </row>
    <row r="15" spans="1:15">
      <c r="B15" s="28"/>
      <c r="C15" s="29"/>
      <c r="D15" t="s">
        <v>247</v>
      </c>
    </row>
    <row r="16" spans="1:15">
      <c r="B16" s="28"/>
      <c r="C16" s="29"/>
      <c r="D16" t="s">
        <v>248</v>
      </c>
    </row>
    <row r="17" spans="2:13">
      <c r="B17" s="28"/>
      <c r="C17" s="29"/>
    </row>
    <row r="18" spans="2:13">
      <c r="B18" s="28" t="s">
        <v>249</v>
      </c>
      <c r="C18" s="29"/>
      <c r="D18" t="s">
        <v>250</v>
      </c>
    </row>
    <row r="19" spans="2:13">
      <c r="B19" s="28" t="s">
        <v>251</v>
      </c>
      <c r="C19" s="29"/>
      <c r="D19" t="s">
        <v>252</v>
      </c>
    </row>
    <row r="20" spans="2:13">
      <c r="B20" s="28"/>
      <c r="C20" s="29"/>
    </row>
    <row r="21" spans="2:13">
      <c r="B21" s="28" t="s">
        <v>253</v>
      </c>
      <c r="C21" s="29"/>
      <c r="D21" t="str">
        <f>B2</f>
        <v>ESCOLA TÈCNICA SUPERIOR D'ENGINYERIA INDUSTRIAL DE BARCELONA</v>
      </c>
    </row>
    <row r="22" spans="2:13">
      <c r="B22" s="28" t="s">
        <v>254</v>
      </c>
      <c r="C22" s="29"/>
      <c r="D22" t="s">
        <v>255</v>
      </c>
    </row>
    <row r="23" spans="2:13">
      <c r="B23" s="28"/>
      <c r="C23" s="29"/>
      <c r="D23" t="s">
        <v>256</v>
      </c>
    </row>
    <row r="24" spans="2:13">
      <c r="B24" s="28"/>
      <c r="C24" s="29"/>
      <c r="D24" t="s">
        <v>257</v>
      </c>
    </row>
    <row r="25" spans="2:13">
      <c r="B25" s="28"/>
      <c r="C25" s="29"/>
      <c r="D25" t="s">
        <v>258</v>
      </c>
    </row>
    <row r="26" spans="2:13">
      <c r="B26" s="30"/>
      <c r="C26" s="31"/>
    </row>
    <row r="27" spans="2:13">
      <c r="B27" s="30"/>
      <c r="C27" s="31"/>
    </row>
    <row r="28" spans="2:13">
      <c r="B28" s="30"/>
      <c r="C28" s="31"/>
    </row>
    <row r="29" spans="2:13">
      <c r="B29" s="30"/>
      <c r="C29" s="31"/>
    </row>
    <row r="30" spans="2:13" ht="16.5" thickBot="1">
      <c r="B30" s="32" t="s">
        <v>259</v>
      </c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2:13" ht="15.75">
      <c r="B31" s="35"/>
      <c r="C31" s="31"/>
    </row>
    <row r="32" spans="2:13">
      <c r="B32" s="30"/>
      <c r="C32" s="31"/>
    </row>
    <row r="33" spans="1:15">
      <c r="A33" s="26"/>
      <c r="B33" s="30"/>
      <c r="C33" s="31"/>
      <c r="D33" s="36" t="s">
        <v>243</v>
      </c>
      <c r="E33" s="36" t="s">
        <v>260</v>
      </c>
      <c r="F33" s="36" t="s">
        <v>261</v>
      </c>
      <c r="G33" s="37" t="s">
        <v>262</v>
      </c>
      <c r="H33" s="26"/>
      <c r="I33" s="26"/>
      <c r="J33" s="26"/>
      <c r="K33" s="26"/>
      <c r="L33" s="26"/>
      <c r="M33" s="26"/>
      <c r="N33" s="26"/>
      <c r="O33" s="26"/>
    </row>
    <row r="34" spans="1:15" ht="24" customHeight="1">
      <c r="A34" s="26"/>
      <c r="B34" s="297" t="str">
        <f>D22</f>
        <v>Enginyeria d'Organització Industrial</v>
      </c>
      <c r="C34" s="298"/>
      <c r="D34" s="38">
        <v>30</v>
      </c>
      <c r="E34" s="38">
        <v>12</v>
      </c>
      <c r="F34" s="39">
        <f>E34/D34</f>
        <v>0.4</v>
      </c>
      <c r="G34" s="39">
        <f>1.96*(SQRT(((0.5^2)/E34)*((D34-E34)/(D34-1))))</f>
        <v>0.22288082481219759</v>
      </c>
      <c r="H34" s="26"/>
      <c r="I34" s="26"/>
      <c r="J34" s="26"/>
      <c r="K34" s="26"/>
      <c r="L34" s="26"/>
      <c r="M34" s="26"/>
      <c r="N34" s="26"/>
      <c r="O34" s="26"/>
    </row>
    <row r="35" spans="1:15" ht="42.75" customHeight="1">
      <c r="A35" s="40"/>
      <c r="B35" s="290" t="str">
        <f>D23</f>
        <v>Enginyeria de Materials (titulació conjunta amb la UB)</v>
      </c>
      <c r="C35" s="291"/>
      <c r="D35" s="38">
        <v>21</v>
      </c>
      <c r="E35" s="38">
        <v>7</v>
      </c>
      <c r="F35" s="39">
        <f>E35/D35</f>
        <v>0.33333333333333331</v>
      </c>
      <c r="G35" s="39">
        <f>1.96*(SQRT(((0.5^2)/E35)*((D35-E35)/(D35-1))))</f>
        <v>0.30990321069650117</v>
      </c>
      <c r="H35" s="40"/>
      <c r="I35" s="40"/>
      <c r="J35" s="40"/>
      <c r="K35" s="40"/>
      <c r="L35" s="40"/>
      <c r="M35" s="40"/>
      <c r="N35" s="40"/>
      <c r="O35" s="40"/>
    </row>
    <row r="36" spans="1:15">
      <c r="A36" s="40"/>
      <c r="B36" s="290" t="str">
        <f>D24</f>
        <v>Enginyeria Industrial</v>
      </c>
      <c r="C36" s="291"/>
      <c r="D36" s="38">
        <v>330</v>
      </c>
      <c r="E36" s="38">
        <v>84</v>
      </c>
      <c r="F36" s="39">
        <f>E36/D36</f>
        <v>0.25454545454545452</v>
      </c>
      <c r="G36" s="39">
        <f>1.96*(SQRT(((0.5^2)/E36)*((D36-E36)/(D36-1))))</f>
        <v>9.2460457332920243E-2</v>
      </c>
      <c r="H36" s="40"/>
      <c r="I36" s="40"/>
      <c r="J36" s="40"/>
      <c r="K36" s="40"/>
      <c r="L36" s="40"/>
      <c r="M36" s="40"/>
      <c r="N36" s="40"/>
      <c r="O36" s="40"/>
    </row>
    <row r="37" spans="1:15" ht="15.75" thickBot="1">
      <c r="A37" s="40"/>
      <c r="B37" s="290" t="str">
        <f>D25</f>
        <v>Enginyeria Química</v>
      </c>
      <c r="C37" s="291"/>
      <c r="D37" s="38">
        <v>50</v>
      </c>
      <c r="E37" s="38">
        <v>35</v>
      </c>
      <c r="F37" s="39">
        <f>E37/D37</f>
        <v>0.7</v>
      </c>
      <c r="G37" s="39">
        <f>1.96*(SQRT(((0.5^2)/E37)*((D37-E37)/(D37-1))))</f>
        <v>9.1651513899116799E-2</v>
      </c>
      <c r="H37" s="40"/>
      <c r="I37" s="40"/>
      <c r="J37" s="40"/>
      <c r="K37" s="40"/>
      <c r="L37" s="40"/>
      <c r="M37" s="40"/>
      <c r="N37" s="40"/>
      <c r="O37" s="40"/>
    </row>
    <row r="38" spans="1:15" ht="15.75" thickBot="1">
      <c r="B38" s="292" t="s">
        <v>263</v>
      </c>
      <c r="C38" s="293"/>
      <c r="D38" s="41">
        <f>SUM(D34:D37)</f>
        <v>431</v>
      </c>
      <c r="E38" s="42">
        <f>SUM(E34:E37)</f>
        <v>138</v>
      </c>
      <c r="F38" s="43">
        <f>E38/D38</f>
        <v>0.32018561484918795</v>
      </c>
      <c r="G38" s="44">
        <f>1.96*(SQRT(((0.5^2)/E38)*((D38-E38)/(D38-1))))</f>
        <v>6.8863027933068324E-2</v>
      </c>
    </row>
  </sheetData>
  <mergeCells count="8">
    <mergeCell ref="B37:C37"/>
    <mergeCell ref="B38:C38"/>
    <mergeCell ref="B2:O2"/>
    <mergeCell ref="B7:E7"/>
    <mergeCell ref="B11:M11"/>
    <mergeCell ref="B34:C34"/>
    <mergeCell ref="B35:C35"/>
    <mergeCell ref="B36:C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9"/>
  <sheetViews>
    <sheetView showGridLines="0" zoomScale="90" zoomScaleNormal="90" workbookViewId="0">
      <selection activeCell="A2" sqref="A2:XFD2"/>
    </sheetView>
  </sheetViews>
  <sheetFormatPr defaultColWidth="9.140625" defaultRowHeight="15"/>
  <cols>
    <col min="1" max="1" width="4.7109375" style="123" customWidth="1"/>
    <col min="2" max="16384" width="9.140625" style="123"/>
  </cols>
  <sheetData>
    <row r="2" spans="2:16" s="118" customFormat="1" ht="47.25" customHeight="1">
      <c r="B2" s="299" t="s">
        <v>240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</row>
    <row r="3" spans="2:16" s="118" customFormat="1" ht="18.75" customHeight="1"/>
    <row r="4" spans="2:16" s="118" customFormat="1" ht="18.75" customHeight="1"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20"/>
    </row>
    <row r="5" spans="2:16" s="118" customFormat="1" ht="33.75" customHeight="1">
      <c r="B5" s="121"/>
      <c r="C5" s="122"/>
      <c r="D5" s="122"/>
      <c r="E5" s="120"/>
      <c r="F5" s="120"/>
      <c r="G5" s="120"/>
      <c r="H5" s="120"/>
      <c r="I5" s="120"/>
      <c r="J5" s="120"/>
      <c r="K5" s="120"/>
    </row>
    <row r="6" spans="2:16" ht="31.5">
      <c r="H6" s="124"/>
    </row>
    <row r="7" spans="2:16" ht="33.75">
      <c r="B7" s="300" t="s">
        <v>328</v>
      </c>
      <c r="C7" s="300"/>
    </row>
    <row r="8" spans="2:16" ht="18" customHeight="1">
      <c r="B8" s="125"/>
      <c r="C8" s="125"/>
    </row>
    <row r="9" spans="2:16" s="129" customFormat="1" ht="15.75" customHeight="1">
      <c r="B9" s="126" t="s">
        <v>424</v>
      </c>
      <c r="C9" s="127"/>
      <c r="D9" s="127"/>
      <c r="E9" s="127"/>
      <c r="F9" s="128"/>
      <c r="I9" s="129" t="s">
        <v>329</v>
      </c>
    </row>
    <row r="10" spans="2:16" ht="15.75" customHeight="1">
      <c r="B10" s="130" t="s">
        <v>425</v>
      </c>
      <c r="C10" s="131"/>
      <c r="D10" s="131"/>
      <c r="E10" s="131"/>
      <c r="F10" s="132"/>
    </row>
    <row r="11" spans="2:16" ht="15.75" customHeight="1">
      <c r="B11" s="231" t="s">
        <v>423</v>
      </c>
      <c r="C11" s="232"/>
      <c r="D11" s="232"/>
      <c r="E11" s="232"/>
      <c r="F11" s="233"/>
    </row>
    <row r="15" spans="2:16" ht="15.75" thickBot="1">
      <c r="B15" s="133" t="s">
        <v>264</v>
      </c>
      <c r="C15" s="133"/>
      <c r="D15" s="133"/>
      <c r="E15" s="133"/>
      <c r="F15" s="133"/>
      <c r="G15" s="133"/>
      <c r="H15" s="133"/>
      <c r="I15" s="133"/>
      <c r="J15" s="133"/>
    </row>
    <row r="16" spans="2:16">
      <c r="C16" s="141" t="s">
        <v>367</v>
      </c>
    </row>
    <row r="17" spans="2:10">
      <c r="C17" s="123" t="s">
        <v>330</v>
      </c>
    </row>
    <row r="18" spans="2:10">
      <c r="C18" s="123" t="s">
        <v>331</v>
      </c>
    </row>
    <row r="20" spans="2:10" ht="15.75" thickBot="1">
      <c r="B20" s="133" t="s">
        <v>266</v>
      </c>
      <c r="C20" s="133"/>
      <c r="D20" s="133"/>
      <c r="E20" s="133"/>
      <c r="F20" s="133"/>
      <c r="G20" s="133"/>
      <c r="H20" s="133"/>
      <c r="I20" s="133"/>
      <c r="J20" s="133"/>
    </row>
    <row r="21" spans="2:10">
      <c r="B21" s="134" t="s">
        <v>332</v>
      </c>
    </row>
    <row r="23" spans="2:10">
      <c r="B23" s="135" t="s">
        <v>333</v>
      </c>
      <c r="C23" s="136"/>
      <c r="D23" s="136"/>
      <c r="E23" s="136"/>
      <c r="F23" s="137"/>
    </row>
    <row r="24" spans="2:10">
      <c r="C24" s="123" t="s">
        <v>334</v>
      </c>
    </row>
    <row r="25" spans="2:10">
      <c r="C25" s="123" t="s">
        <v>335</v>
      </c>
    </row>
    <row r="27" spans="2:10">
      <c r="B27" s="138" t="s">
        <v>336</v>
      </c>
      <c r="C27" s="139"/>
      <c r="D27" s="139"/>
      <c r="E27" s="139"/>
    </row>
    <row r="28" spans="2:10">
      <c r="C28" s="123" t="s">
        <v>337</v>
      </c>
    </row>
    <row r="29" spans="2:10">
      <c r="C29" s="123" t="s">
        <v>338</v>
      </c>
    </row>
    <row r="30" spans="2:10">
      <c r="C30" s="123" t="s">
        <v>339</v>
      </c>
    </row>
    <row r="31" spans="2:10">
      <c r="C31" s="123" t="s">
        <v>340</v>
      </c>
    </row>
    <row r="32" spans="2:10">
      <c r="C32" s="123" t="s">
        <v>341</v>
      </c>
    </row>
    <row r="33" spans="2:6">
      <c r="C33" s="123" t="s">
        <v>342</v>
      </c>
    </row>
    <row r="34" spans="2:6">
      <c r="C34" s="123" t="s">
        <v>343</v>
      </c>
    </row>
    <row r="35" spans="2:6">
      <c r="C35" s="123" t="s">
        <v>344</v>
      </c>
    </row>
    <row r="36" spans="2:6">
      <c r="C36" s="123" t="s">
        <v>345</v>
      </c>
    </row>
    <row r="37" spans="2:6">
      <c r="C37" s="123" t="s">
        <v>346</v>
      </c>
    </row>
    <row r="39" spans="2:6">
      <c r="B39" s="138" t="s">
        <v>347</v>
      </c>
      <c r="C39" s="139"/>
      <c r="D39" s="139"/>
      <c r="E39" s="139"/>
    </row>
    <row r="40" spans="2:6">
      <c r="B40" s="139"/>
      <c r="C40" s="139"/>
      <c r="D40" s="139"/>
      <c r="E40" s="139"/>
    </row>
    <row r="41" spans="2:6">
      <c r="B41" s="138" t="s">
        <v>348</v>
      </c>
      <c r="C41" s="139"/>
      <c r="D41" s="139"/>
      <c r="E41" s="139"/>
      <c r="F41" s="139"/>
    </row>
    <row r="42" spans="2:6">
      <c r="B42" s="138"/>
      <c r="C42" s="139"/>
      <c r="D42" s="139"/>
      <c r="E42" s="139"/>
      <c r="F42" s="139"/>
    </row>
    <row r="43" spans="2:6">
      <c r="B43" s="138" t="s">
        <v>349</v>
      </c>
      <c r="C43" s="139"/>
      <c r="D43" s="139"/>
      <c r="E43" s="139"/>
      <c r="F43" s="139"/>
    </row>
    <row r="44" spans="2:6">
      <c r="C44" s="123" t="s">
        <v>350</v>
      </c>
    </row>
    <row r="45" spans="2:6">
      <c r="C45" s="123" t="s">
        <v>351</v>
      </c>
    </row>
    <row r="46" spans="2:6">
      <c r="C46" s="123" t="s">
        <v>352</v>
      </c>
    </row>
    <row r="47" spans="2:6">
      <c r="C47" s="123" t="s">
        <v>353</v>
      </c>
    </row>
    <row r="49" spans="2:10" ht="15.75" thickBot="1">
      <c r="B49" s="133" t="s">
        <v>354</v>
      </c>
      <c r="C49" s="133"/>
      <c r="D49" s="133"/>
      <c r="E49" s="133"/>
      <c r="F49" s="133"/>
      <c r="G49" s="133"/>
      <c r="H49" s="133"/>
      <c r="I49" s="133"/>
      <c r="J49" s="133"/>
    </row>
    <row r="50" spans="2:10">
      <c r="B50" s="134" t="s">
        <v>355</v>
      </c>
    </row>
    <row r="52" spans="2:10">
      <c r="B52" s="138" t="s">
        <v>356</v>
      </c>
      <c r="C52" s="139"/>
      <c r="D52" s="139"/>
    </row>
    <row r="53" spans="2:10">
      <c r="B53" s="138"/>
      <c r="C53" s="123" t="s">
        <v>357</v>
      </c>
      <c r="D53" s="139"/>
    </row>
    <row r="54" spans="2:10">
      <c r="B54" s="138"/>
      <c r="C54" s="123" t="s">
        <v>358</v>
      </c>
      <c r="D54" s="139"/>
    </row>
    <row r="55" spans="2:10">
      <c r="B55" s="138"/>
      <c r="C55" s="123" t="s">
        <v>359</v>
      </c>
      <c r="D55" s="139"/>
    </row>
    <row r="56" spans="2:10">
      <c r="B56" s="138"/>
      <c r="C56" s="123" t="s">
        <v>360</v>
      </c>
      <c r="D56" s="139"/>
    </row>
    <row r="57" spans="2:10">
      <c r="B57" s="139"/>
      <c r="C57" s="139"/>
      <c r="D57" s="139"/>
    </row>
    <row r="58" spans="2:10">
      <c r="B58" s="138" t="s">
        <v>361</v>
      </c>
      <c r="C58" s="139"/>
      <c r="D58" s="139"/>
    </row>
    <row r="59" spans="2:10">
      <c r="B59" s="140"/>
    </row>
    <row r="60" spans="2:10" ht="15.75" thickBot="1">
      <c r="B60" s="133" t="s">
        <v>275</v>
      </c>
      <c r="C60" s="133"/>
      <c r="D60" s="133"/>
      <c r="E60" s="133"/>
      <c r="F60" s="133"/>
      <c r="G60" s="133"/>
      <c r="H60" s="133"/>
      <c r="I60" s="133"/>
      <c r="J60" s="133"/>
    </row>
    <row r="62" spans="2:10">
      <c r="C62" s="123" t="s">
        <v>362</v>
      </c>
    </row>
    <row r="63" spans="2:10">
      <c r="C63" s="123" t="s">
        <v>363</v>
      </c>
    </row>
    <row r="64" spans="2:10">
      <c r="C64" s="123" t="s">
        <v>364</v>
      </c>
    </row>
    <row r="66" spans="2:10" ht="15.75" thickBot="1">
      <c r="B66" s="133" t="s">
        <v>276</v>
      </c>
      <c r="C66" s="133"/>
      <c r="D66" s="133"/>
      <c r="E66" s="133"/>
      <c r="F66" s="133"/>
      <c r="G66" s="133"/>
      <c r="H66" s="133"/>
      <c r="I66" s="133"/>
      <c r="J66" s="133"/>
    </row>
    <row r="68" spans="2:10">
      <c r="C68" s="123" t="s">
        <v>365</v>
      </c>
    </row>
    <row r="69" spans="2:10">
      <c r="C69" s="123" t="s">
        <v>366</v>
      </c>
    </row>
  </sheetData>
  <mergeCells count="2">
    <mergeCell ref="B2:P2"/>
    <mergeCell ref="B7:C7"/>
  </mergeCells>
  <pageMargins left="0.7" right="0.7" top="0.75" bottom="0.75" header="0.3" footer="0.3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192"/>
  <sheetViews>
    <sheetView showGridLines="0" zoomScaleNormal="100" workbookViewId="0"/>
  </sheetViews>
  <sheetFormatPr defaultRowHeight="15"/>
  <cols>
    <col min="1" max="19" width="9.140625" style="123"/>
    <col min="20" max="50" width="9.140625" style="240"/>
    <col min="51" max="55" width="9.140625" style="154"/>
    <col min="56" max="16384" width="9.140625" style="123"/>
  </cols>
  <sheetData>
    <row r="2" spans="1:62" s="118" customFormat="1" ht="47.25" customHeight="1">
      <c r="B2" s="299" t="s">
        <v>240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</row>
    <row r="3" spans="1:6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148"/>
      <c r="AZ3" s="148"/>
      <c r="BA3" s="148"/>
      <c r="BB3" s="148"/>
      <c r="BC3" s="148"/>
      <c r="BD3" s="241"/>
      <c r="BE3" s="241"/>
      <c r="BF3" s="241"/>
      <c r="BG3" s="241"/>
      <c r="BH3" s="241"/>
      <c r="BI3" s="241"/>
      <c r="BJ3" s="241"/>
    </row>
    <row r="4" spans="1:62">
      <c r="A4" s="118"/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20"/>
      <c r="O4" s="118"/>
      <c r="P4" s="118"/>
      <c r="Q4" s="118"/>
      <c r="R4" s="118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2" t="s">
        <v>426</v>
      </c>
      <c r="AI4" s="242"/>
      <c r="AJ4" s="242" t="s">
        <v>56</v>
      </c>
      <c r="AK4" s="242"/>
      <c r="AL4" s="242"/>
      <c r="AM4" s="242"/>
      <c r="AN4" s="242"/>
      <c r="AO4" s="242"/>
      <c r="AP4" s="241"/>
      <c r="AQ4" s="241"/>
      <c r="AR4" s="241"/>
      <c r="AS4" s="241"/>
      <c r="AT4" s="241"/>
      <c r="AU4" s="241"/>
      <c r="AV4" s="241"/>
      <c r="AW4" s="241"/>
      <c r="AX4" s="241"/>
      <c r="AY4" s="148"/>
      <c r="AZ4" s="148"/>
      <c r="BA4" s="148"/>
      <c r="BB4" s="148"/>
      <c r="BC4" s="148"/>
      <c r="BD4" s="241"/>
      <c r="BE4" s="241"/>
      <c r="BF4" s="241"/>
      <c r="BG4" s="241"/>
      <c r="BH4" s="241"/>
      <c r="BI4" s="241"/>
      <c r="BJ4" s="241"/>
    </row>
    <row r="5" spans="1:62" ht="28.5">
      <c r="A5" s="121"/>
      <c r="B5" s="122"/>
      <c r="C5" s="122"/>
      <c r="D5" s="120"/>
      <c r="E5" s="120"/>
      <c r="F5" s="120"/>
      <c r="G5" s="120"/>
      <c r="H5" s="120"/>
      <c r="I5" s="120"/>
      <c r="J5" s="120"/>
      <c r="K5" s="118"/>
      <c r="L5" s="118"/>
      <c r="M5" s="118"/>
      <c r="N5" s="118"/>
      <c r="O5" s="118"/>
      <c r="P5" s="118"/>
      <c r="Q5" s="118"/>
      <c r="R5" s="118"/>
      <c r="U5" s="241"/>
      <c r="V5" s="241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 t="s">
        <v>57</v>
      </c>
      <c r="AK5" s="242" t="s">
        <v>58</v>
      </c>
      <c r="AL5" s="242" t="s">
        <v>59</v>
      </c>
      <c r="AM5" s="242" t="s">
        <v>60</v>
      </c>
      <c r="AN5" s="242" t="s">
        <v>61</v>
      </c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3"/>
      <c r="AZ5" s="243"/>
      <c r="BA5" s="243"/>
      <c r="BB5" s="243"/>
      <c r="BC5" s="243"/>
      <c r="BD5" s="242"/>
      <c r="BE5" s="242"/>
      <c r="BF5" s="241"/>
      <c r="BG5" s="241"/>
      <c r="BH5" s="241"/>
      <c r="BI5" s="241"/>
      <c r="BJ5" s="241"/>
    </row>
    <row r="6" spans="1:62">
      <c r="U6" s="241"/>
      <c r="V6" s="241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3"/>
      <c r="AZ6" s="243"/>
      <c r="BA6" s="243"/>
      <c r="BB6" s="243"/>
      <c r="BC6" s="243"/>
      <c r="BD6" s="242"/>
      <c r="BE6" s="242"/>
      <c r="BF6" s="241"/>
      <c r="BG6" s="241"/>
      <c r="BH6" s="241"/>
      <c r="BI6" s="241"/>
      <c r="BJ6" s="241"/>
    </row>
    <row r="7" spans="1:62" ht="48">
      <c r="A7" s="244" t="s">
        <v>427</v>
      </c>
      <c r="B7" s="244"/>
      <c r="U7" s="241"/>
      <c r="V7" s="241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301" t="s">
        <v>428</v>
      </c>
      <c r="AI7" s="245" t="s">
        <v>6</v>
      </c>
      <c r="AJ7" s="246">
        <v>1</v>
      </c>
      <c r="AK7" s="246">
        <v>0</v>
      </c>
      <c r="AL7" s="246">
        <v>0</v>
      </c>
      <c r="AM7" s="246">
        <v>0</v>
      </c>
      <c r="AN7" s="246">
        <v>0</v>
      </c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3"/>
      <c r="AZ7" s="243"/>
      <c r="BA7" s="243"/>
      <c r="BB7" s="243"/>
      <c r="BC7" s="243"/>
      <c r="BD7" s="242"/>
      <c r="BE7" s="242"/>
      <c r="BF7" s="241"/>
      <c r="BG7" s="241"/>
      <c r="BH7" s="241"/>
      <c r="BI7" s="241"/>
      <c r="BJ7" s="241"/>
    </row>
    <row r="8" spans="1:62" ht="17.100000000000001" customHeight="1">
      <c r="U8" s="241"/>
      <c r="V8" s="241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301"/>
      <c r="AI8" s="245" t="s">
        <v>7</v>
      </c>
      <c r="AJ8" s="246">
        <v>1</v>
      </c>
      <c r="AK8" s="246">
        <v>0</v>
      </c>
      <c r="AL8" s="246">
        <v>0</v>
      </c>
      <c r="AM8" s="246">
        <v>0</v>
      </c>
      <c r="AN8" s="246">
        <v>0</v>
      </c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3"/>
      <c r="AZ8" s="243"/>
      <c r="BA8" s="243"/>
      <c r="BB8" s="243"/>
      <c r="BC8" s="243"/>
      <c r="BD8" s="242"/>
      <c r="BE8" s="242"/>
      <c r="BF8" s="241"/>
      <c r="BG8" s="241"/>
      <c r="BH8" s="241"/>
      <c r="BI8" s="241"/>
      <c r="BJ8" s="241"/>
    </row>
    <row r="9" spans="1:62" ht="17.100000000000001" customHeight="1">
      <c r="U9" s="241"/>
      <c r="V9" s="241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301"/>
      <c r="AI9" s="245" t="s">
        <v>8</v>
      </c>
      <c r="AJ9" s="246">
        <v>0.70238095238095244</v>
      </c>
      <c r="AK9" s="246">
        <v>8.3333333333333343E-2</v>
      </c>
      <c r="AL9" s="246">
        <v>0.20238095238095238</v>
      </c>
      <c r="AM9" s="246">
        <v>1.1904761904761904E-2</v>
      </c>
      <c r="AN9" s="246">
        <v>0</v>
      </c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3"/>
      <c r="AZ9" s="243"/>
      <c r="BA9" s="243"/>
      <c r="BB9" s="243"/>
      <c r="BC9" s="243"/>
      <c r="BD9" s="242"/>
      <c r="BE9" s="242"/>
      <c r="BF9" s="241"/>
      <c r="BG9" s="241"/>
      <c r="BH9" s="241"/>
      <c r="BI9" s="241"/>
      <c r="BJ9" s="241"/>
    </row>
    <row r="10" spans="1:62" ht="17.100000000000001" customHeight="1">
      <c r="U10" s="241"/>
      <c r="V10" s="241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301"/>
      <c r="AI10" s="245" t="s">
        <v>9</v>
      </c>
      <c r="AJ10" s="246">
        <v>0.62857142857142856</v>
      </c>
      <c r="AK10" s="246">
        <v>5.7142857142857141E-2</v>
      </c>
      <c r="AL10" s="246">
        <v>0.22857142857142856</v>
      </c>
      <c r="AM10" s="246">
        <v>8.5714285714285715E-2</v>
      </c>
      <c r="AN10" s="246">
        <v>0</v>
      </c>
      <c r="AO10" s="242"/>
      <c r="AP10" s="242"/>
      <c r="AQ10" s="242"/>
      <c r="AR10" s="242"/>
      <c r="AS10" s="242"/>
      <c r="AT10" s="247"/>
      <c r="AU10" s="242"/>
      <c r="AV10" s="242"/>
      <c r="AW10" s="242"/>
      <c r="AX10" s="242"/>
      <c r="AY10" s="243"/>
      <c r="AZ10" s="243"/>
      <c r="BA10" s="243"/>
      <c r="BB10" s="243"/>
      <c r="BC10" s="243"/>
      <c r="BD10" s="242"/>
      <c r="BE10" s="242"/>
      <c r="BF10" s="241"/>
      <c r="BG10" s="241"/>
      <c r="BH10" s="241"/>
      <c r="BI10" s="241"/>
      <c r="BJ10" s="241"/>
    </row>
    <row r="11" spans="1:62" ht="17.100000000000001" customHeight="1">
      <c r="U11" s="241"/>
      <c r="V11" s="241"/>
      <c r="W11" s="242"/>
      <c r="X11" s="302" t="s">
        <v>11</v>
      </c>
      <c r="Y11" s="302"/>
      <c r="Z11" s="302"/>
      <c r="AA11" s="302"/>
      <c r="AB11" s="302"/>
      <c r="AC11" s="302"/>
      <c r="AD11" s="302"/>
      <c r="AE11" s="302"/>
      <c r="AF11" s="247"/>
      <c r="AG11" s="242"/>
      <c r="AP11" s="242"/>
      <c r="AQ11" s="242"/>
      <c r="AR11" s="242"/>
      <c r="AS11" s="242"/>
      <c r="AT11" s="247"/>
      <c r="AU11" s="242"/>
      <c r="AV11" s="242"/>
      <c r="AW11" s="242"/>
      <c r="AX11" s="242"/>
      <c r="AY11" s="243"/>
      <c r="AZ11" s="243"/>
      <c r="BA11" s="243"/>
      <c r="BB11" s="243"/>
      <c r="BC11" s="243"/>
      <c r="BD11" s="242"/>
      <c r="BE11" s="242"/>
      <c r="BF11" s="241"/>
      <c r="BG11" s="241"/>
      <c r="BH11" s="241"/>
      <c r="BI11" s="241"/>
      <c r="BJ11" s="241"/>
    </row>
    <row r="12" spans="1:62" ht="17.100000000000001" customHeight="1">
      <c r="U12" s="241"/>
      <c r="V12" s="241"/>
      <c r="W12" s="242"/>
      <c r="X12" s="242" t="s">
        <v>426</v>
      </c>
      <c r="Y12" s="242"/>
      <c r="Z12" s="242" t="s">
        <v>12</v>
      </c>
      <c r="AA12" s="242"/>
      <c r="AB12" s="242"/>
      <c r="AC12" s="242"/>
      <c r="AD12" s="242"/>
      <c r="AE12" s="242"/>
      <c r="AF12" s="247"/>
      <c r="AG12" s="242"/>
      <c r="AP12" s="242"/>
      <c r="AQ12" s="242"/>
      <c r="AR12" s="242"/>
      <c r="AS12" s="242"/>
      <c r="AT12" s="247"/>
      <c r="AU12" s="242"/>
      <c r="AV12" s="242"/>
      <c r="AW12" s="242"/>
      <c r="AX12" s="242"/>
      <c r="AY12" s="243"/>
      <c r="AZ12" s="243"/>
      <c r="BA12" s="243"/>
      <c r="BB12" s="243"/>
      <c r="BC12" s="243"/>
      <c r="BD12" s="242"/>
      <c r="BE12" s="242"/>
      <c r="BF12" s="241"/>
      <c r="BG12" s="241"/>
      <c r="BH12" s="241"/>
      <c r="BI12" s="241"/>
      <c r="BJ12" s="241"/>
    </row>
    <row r="13" spans="1:62" ht="17.100000000000001" customHeight="1">
      <c r="U13" s="241"/>
      <c r="V13" s="241"/>
      <c r="W13" s="242"/>
      <c r="X13" s="242"/>
      <c r="Y13" s="242"/>
      <c r="Z13" s="242"/>
      <c r="AA13" s="242"/>
      <c r="AB13" s="242"/>
      <c r="AC13" s="242"/>
      <c r="AD13" s="242"/>
      <c r="AE13" s="242"/>
      <c r="AF13" s="247"/>
      <c r="AG13" s="242"/>
      <c r="AI13" s="248"/>
      <c r="AJ13" s="248"/>
      <c r="AK13" s="248"/>
      <c r="AL13" s="248" t="s">
        <v>429</v>
      </c>
      <c r="AM13" s="248"/>
      <c r="AN13" s="248"/>
      <c r="AO13" s="248"/>
      <c r="AP13" s="249"/>
      <c r="AQ13" s="242"/>
      <c r="AR13" s="250"/>
      <c r="AS13" s="242"/>
      <c r="AT13" s="247"/>
      <c r="AU13" s="242"/>
      <c r="AV13" s="242"/>
      <c r="AW13" s="242"/>
      <c r="AX13" s="242"/>
      <c r="AY13" s="243"/>
      <c r="AZ13" s="243"/>
      <c r="BA13" s="243"/>
      <c r="BB13" s="243"/>
      <c r="BC13" s="243"/>
      <c r="BD13" s="242"/>
      <c r="BE13" s="242"/>
      <c r="BF13" s="241"/>
      <c r="BG13" s="241"/>
      <c r="BH13" s="241"/>
      <c r="BI13" s="241"/>
      <c r="BJ13" s="241"/>
    </row>
    <row r="14" spans="1:62" ht="17.100000000000001" customHeight="1">
      <c r="U14" s="241"/>
      <c r="V14" s="241"/>
      <c r="W14" s="242"/>
      <c r="X14" s="242"/>
      <c r="Y14" s="242"/>
      <c r="Z14" s="242" t="s">
        <v>13</v>
      </c>
      <c r="AA14" s="242" t="s">
        <v>14</v>
      </c>
      <c r="AB14" s="242" t="s">
        <v>15</v>
      </c>
      <c r="AC14" s="242"/>
      <c r="AD14" s="242"/>
      <c r="AE14" s="242"/>
      <c r="AF14" s="247"/>
      <c r="AG14" s="242"/>
      <c r="AI14" s="248"/>
      <c r="AJ14" s="248"/>
      <c r="AK14" s="248"/>
      <c r="AL14" s="248"/>
      <c r="AM14" s="248"/>
      <c r="AN14" s="248" t="s">
        <v>430</v>
      </c>
      <c r="AO14" s="248"/>
      <c r="AP14" s="249"/>
      <c r="AQ14" s="242"/>
      <c r="AR14" s="250"/>
      <c r="AS14" s="242"/>
      <c r="AT14" s="247"/>
      <c r="AU14" s="242"/>
      <c r="AV14" s="242"/>
      <c r="AW14" s="242"/>
      <c r="AX14" s="242"/>
      <c r="AY14" s="243"/>
      <c r="AZ14" s="243"/>
      <c r="BA14" s="243"/>
      <c r="BB14" s="243"/>
      <c r="BC14" s="243"/>
      <c r="BD14" s="242"/>
      <c r="BE14" s="242"/>
      <c r="BF14" s="241"/>
      <c r="BG14" s="241"/>
      <c r="BH14" s="241"/>
      <c r="BI14" s="241"/>
      <c r="BJ14" s="241"/>
    </row>
    <row r="15" spans="1:62" ht="17.100000000000001" customHeight="1">
      <c r="U15" s="241"/>
      <c r="V15" s="241"/>
      <c r="W15" s="242"/>
      <c r="X15" s="301" t="s">
        <v>428</v>
      </c>
      <c r="Y15" s="245" t="s">
        <v>6</v>
      </c>
      <c r="Z15" s="246">
        <v>0.7142857142857143</v>
      </c>
      <c r="AA15" s="246">
        <v>0.14285714285714288</v>
      </c>
      <c r="AB15" s="246">
        <v>0.14285714285714288</v>
      </c>
      <c r="AC15" s="242"/>
      <c r="AD15" s="250"/>
      <c r="AE15" s="242"/>
      <c r="AF15" s="247"/>
      <c r="AG15" s="242"/>
      <c r="AI15" s="248"/>
      <c r="AJ15" s="248"/>
      <c r="AK15" s="248"/>
      <c r="AL15" s="248"/>
      <c r="AM15" s="248" t="s">
        <v>431</v>
      </c>
      <c r="AN15" s="248" t="s">
        <v>432</v>
      </c>
      <c r="AO15" s="248" t="s">
        <v>26</v>
      </c>
      <c r="AP15" s="249" t="s">
        <v>433</v>
      </c>
      <c r="AQ15" s="242"/>
      <c r="AR15" s="250"/>
      <c r="AS15" s="242"/>
      <c r="AT15" s="247"/>
      <c r="AU15" s="242"/>
      <c r="AV15" s="242"/>
      <c r="AW15" s="242"/>
      <c r="AX15" s="242"/>
      <c r="AY15" s="243"/>
      <c r="AZ15" s="243"/>
      <c r="BA15" s="243"/>
      <c r="BB15" s="243"/>
      <c r="BC15" s="243"/>
      <c r="BD15" s="242"/>
      <c r="BE15" s="242"/>
      <c r="BF15" s="241"/>
      <c r="BG15" s="241"/>
      <c r="BH15" s="241"/>
      <c r="BI15" s="241"/>
      <c r="BJ15" s="241"/>
    </row>
    <row r="16" spans="1:62" ht="17.100000000000001" customHeight="1">
      <c r="U16" s="241"/>
      <c r="V16" s="241"/>
      <c r="W16" s="242"/>
      <c r="X16" s="301"/>
      <c r="Y16" s="245" t="s">
        <v>7</v>
      </c>
      <c r="Z16" s="246">
        <v>0.91666666666666674</v>
      </c>
      <c r="AA16" s="246">
        <v>8.3333333333333343E-2</v>
      </c>
      <c r="AB16" s="246">
        <v>0</v>
      </c>
      <c r="AC16" s="242"/>
      <c r="AD16" s="250"/>
      <c r="AE16" s="242"/>
      <c r="AF16" s="247"/>
      <c r="AG16" s="242"/>
      <c r="AI16" s="248"/>
      <c r="AJ16" s="248"/>
      <c r="AK16" s="248"/>
      <c r="AL16" s="248"/>
      <c r="AM16" s="248" t="s">
        <v>434</v>
      </c>
      <c r="AN16" s="248" t="s">
        <v>434</v>
      </c>
      <c r="AO16" s="248" t="s">
        <v>434</v>
      </c>
      <c r="AP16" s="249" t="s">
        <v>434</v>
      </c>
      <c r="AQ16" s="242"/>
      <c r="AR16" s="250"/>
      <c r="AS16" s="242"/>
      <c r="AT16" s="247"/>
      <c r="AU16" s="242"/>
      <c r="AV16" s="242"/>
      <c r="AW16" s="242"/>
      <c r="AX16" s="242"/>
      <c r="AY16" s="243"/>
      <c r="AZ16" s="243"/>
      <c r="BA16" s="243"/>
      <c r="BB16" s="243"/>
      <c r="BC16" s="243"/>
      <c r="BD16" s="242"/>
      <c r="BE16" s="242"/>
      <c r="BF16" s="241"/>
      <c r="BG16" s="241"/>
      <c r="BH16" s="241"/>
      <c r="BI16" s="241"/>
      <c r="BJ16" s="241"/>
    </row>
    <row r="17" spans="21:62" ht="17.100000000000001" customHeight="1">
      <c r="U17" s="241"/>
      <c r="V17" s="241"/>
      <c r="W17" s="242"/>
      <c r="X17" s="301"/>
      <c r="Y17" s="245" t="s">
        <v>8</v>
      </c>
      <c r="Z17" s="246">
        <v>0.91666666666666674</v>
      </c>
      <c r="AA17" s="246">
        <v>8.3333333333333343E-2</v>
      </c>
      <c r="AB17" s="246">
        <v>0</v>
      </c>
      <c r="AC17" s="242"/>
      <c r="AD17" s="250"/>
      <c r="AE17" s="242"/>
      <c r="AF17" s="247"/>
      <c r="AG17" s="242"/>
      <c r="AH17" s="242"/>
      <c r="AI17" s="251" t="s">
        <v>428</v>
      </c>
      <c r="AJ17" s="251" t="s">
        <v>6</v>
      </c>
      <c r="AK17" s="251" t="s">
        <v>50</v>
      </c>
      <c r="AL17" s="251" t="s">
        <v>51</v>
      </c>
      <c r="AM17" s="252">
        <v>0</v>
      </c>
      <c r="AN17" s="252">
        <v>0</v>
      </c>
      <c r="AO17" s="252">
        <v>0</v>
      </c>
      <c r="AP17" s="252">
        <v>0</v>
      </c>
      <c r="AQ17" s="242"/>
      <c r="AR17" s="242"/>
      <c r="AS17" s="242"/>
      <c r="AT17" s="242"/>
      <c r="AU17" s="242"/>
      <c r="AV17" s="242"/>
      <c r="AW17" s="242"/>
      <c r="AX17" s="242"/>
      <c r="AY17" s="243"/>
      <c r="AZ17" s="243"/>
      <c r="BA17" s="243"/>
      <c r="BB17" s="243"/>
      <c r="BC17" s="243"/>
      <c r="BD17" s="242"/>
      <c r="BE17" s="242"/>
      <c r="BF17" s="241"/>
      <c r="BG17" s="241"/>
      <c r="BH17" s="241"/>
      <c r="BI17" s="241"/>
      <c r="BJ17" s="241"/>
    </row>
    <row r="18" spans="21:62" ht="17.100000000000001" customHeight="1">
      <c r="U18" s="241"/>
      <c r="V18" s="241"/>
      <c r="W18" s="242"/>
      <c r="X18" s="301"/>
      <c r="Y18" s="245" t="s">
        <v>9</v>
      </c>
      <c r="Z18" s="246">
        <v>0.94285714285714295</v>
      </c>
      <c r="AA18" s="246">
        <v>5.7142857142857141E-2</v>
      </c>
      <c r="AB18" s="246">
        <v>0</v>
      </c>
      <c r="AC18" s="242"/>
      <c r="AD18" s="250"/>
      <c r="AE18" s="242"/>
      <c r="AF18" s="247"/>
      <c r="AG18" s="242"/>
      <c r="AH18" s="242"/>
      <c r="AI18" s="251"/>
      <c r="AJ18" s="251"/>
      <c r="AK18" s="251"/>
      <c r="AL18" s="251" t="s">
        <v>52</v>
      </c>
      <c r="AM18" s="252">
        <v>0.66700000000000004</v>
      </c>
      <c r="AN18" s="252">
        <v>0</v>
      </c>
      <c r="AO18" s="252">
        <v>0</v>
      </c>
      <c r="AP18" s="252">
        <v>0</v>
      </c>
      <c r="AQ18" s="242"/>
      <c r="AR18" s="242"/>
      <c r="AS18" s="242"/>
      <c r="AT18" s="242"/>
      <c r="AU18" s="242"/>
      <c r="AV18" s="242"/>
      <c r="AW18" s="242"/>
      <c r="AX18" s="242"/>
      <c r="AY18" s="243"/>
      <c r="AZ18" s="243"/>
      <c r="BA18" s="243"/>
      <c r="BB18" s="243"/>
      <c r="BC18" s="243"/>
      <c r="BD18" s="242"/>
      <c r="BE18" s="242"/>
      <c r="BF18" s="241"/>
      <c r="BG18" s="241"/>
      <c r="BH18" s="241"/>
      <c r="BI18" s="241"/>
      <c r="BJ18" s="241"/>
    </row>
    <row r="19" spans="21:62" ht="17.100000000000001" customHeight="1">
      <c r="U19" s="241"/>
      <c r="V19" s="241"/>
      <c r="W19" s="242"/>
      <c r="X19" s="301"/>
      <c r="Y19" s="245"/>
      <c r="Z19" s="246"/>
      <c r="AA19" s="246"/>
      <c r="AB19" s="253"/>
      <c r="AC19" s="242"/>
      <c r="AD19" s="250"/>
      <c r="AE19" s="242"/>
      <c r="AF19" s="247"/>
      <c r="AG19" s="242"/>
      <c r="AH19" s="242"/>
      <c r="AI19" s="251"/>
      <c r="AJ19" s="251"/>
      <c r="AK19" s="251"/>
      <c r="AL19" s="251" t="s">
        <v>53</v>
      </c>
      <c r="AM19" s="252">
        <v>0.33300000000000002</v>
      </c>
      <c r="AN19" s="252">
        <v>0</v>
      </c>
      <c r="AO19" s="252">
        <v>0</v>
      </c>
      <c r="AP19" s="252">
        <v>0</v>
      </c>
      <c r="AQ19" s="242"/>
      <c r="AR19" s="242"/>
      <c r="AS19" s="242"/>
      <c r="AT19" s="242"/>
      <c r="AU19" s="242"/>
      <c r="AV19" s="242"/>
      <c r="AW19" s="242"/>
      <c r="AX19" s="242"/>
      <c r="AY19" s="243"/>
      <c r="AZ19" s="243"/>
      <c r="BA19" s="243"/>
      <c r="BB19" s="243"/>
      <c r="BC19" s="243"/>
      <c r="BD19" s="242"/>
      <c r="BE19" s="242"/>
      <c r="BF19" s="241"/>
      <c r="BG19" s="241"/>
      <c r="BH19" s="241"/>
      <c r="BI19" s="241"/>
      <c r="BJ19" s="241"/>
    </row>
    <row r="20" spans="21:62" ht="17.100000000000001" customHeight="1">
      <c r="U20" s="241"/>
      <c r="V20" s="241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51"/>
      <c r="AJ20" s="251" t="s">
        <v>7</v>
      </c>
      <c r="AK20" s="251" t="s">
        <v>50</v>
      </c>
      <c r="AL20" s="251" t="s">
        <v>51</v>
      </c>
      <c r="AM20" s="252">
        <v>0</v>
      </c>
      <c r="AN20" s="252">
        <v>0</v>
      </c>
      <c r="AO20" s="252">
        <v>0</v>
      </c>
      <c r="AP20" s="252">
        <v>8.3000000000000004E-2</v>
      </c>
      <c r="AQ20" s="242"/>
      <c r="AR20" s="242"/>
      <c r="AS20" s="242"/>
      <c r="AT20" s="242"/>
      <c r="AU20" s="242"/>
      <c r="AV20" s="242"/>
      <c r="AW20" s="242"/>
      <c r="AX20" s="242"/>
      <c r="AY20" s="243"/>
      <c r="AZ20" s="243"/>
      <c r="BA20" s="243"/>
      <c r="BB20" s="243"/>
      <c r="BC20" s="243"/>
      <c r="BD20" s="242"/>
      <c r="BE20" s="242"/>
      <c r="BF20" s="241"/>
      <c r="BG20" s="241"/>
      <c r="BH20" s="241"/>
      <c r="BI20" s="241"/>
      <c r="BJ20" s="241"/>
    </row>
    <row r="21" spans="21:62" ht="17.100000000000001" customHeight="1">
      <c r="U21" s="241"/>
      <c r="V21" s="241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51"/>
      <c r="AJ21" s="251"/>
      <c r="AK21" s="251"/>
      <c r="AL21" s="251" t="s">
        <v>52</v>
      </c>
      <c r="AM21" s="252">
        <v>0.83299999999999996</v>
      </c>
      <c r="AN21" s="252">
        <v>0</v>
      </c>
      <c r="AO21" s="252">
        <v>0</v>
      </c>
      <c r="AP21" s="252">
        <v>0</v>
      </c>
      <c r="AQ21" s="242"/>
      <c r="AR21" s="242"/>
      <c r="AS21" s="242"/>
      <c r="AT21" s="242"/>
      <c r="AU21" s="242"/>
      <c r="AV21" s="242"/>
      <c r="AW21" s="242"/>
      <c r="AX21" s="242"/>
      <c r="AY21" s="243"/>
      <c r="AZ21" s="243"/>
      <c r="BA21" s="243"/>
      <c r="BB21" s="243"/>
      <c r="BC21" s="243"/>
      <c r="BD21" s="242"/>
      <c r="BE21" s="242"/>
      <c r="BF21" s="241"/>
      <c r="BG21" s="241"/>
      <c r="BH21" s="241"/>
      <c r="BI21" s="241"/>
      <c r="BJ21" s="241"/>
    </row>
    <row r="22" spans="21:62" ht="17.100000000000001" customHeight="1">
      <c r="U22" s="241"/>
      <c r="V22" s="241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51"/>
      <c r="AJ22" s="251"/>
      <c r="AK22" s="251"/>
      <c r="AL22" s="251" t="s">
        <v>53</v>
      </c>
      <c r="AM22" s="252">
        <v>8.3000000000000004E-2</v>
      </c>
      <c r="AN22" s="252">
        <v>0</v>
      </c>
      <c r="AO22" s="252">
        <v>0</v>
      </c>
      <c r="AP22" s="252">
        <v>0</v>
      </c>
      <c r="AQ22" s="242"/>
      <c r="AR22" s="242"/>
      <c r="AS22" s="242"/>
      <c r="AT22" s="242"/>
      <c r="AU22" s="242"/>
      <c r="AV22" s="242"/>
      <c r="AW22" s="242"/>
      <c r="AX22" s="242"/>
      <c r="AY22" s="243"/>
      <c r="AZ22" s="243"/>
      <c r="BA22" s="243"/>
      <c r="BB22" s="243"/>
      <c r="BC22" s="243"/>
      <c r="BD22" s="242"/>
      <c r="BE22" s="242"/>
      <c r="BF22" s="241"/>
      <c r="BG22" s="241"/>
      <c r="BH22" s="241"/>
      <c r="BI22" s="241"/>
      <c r="BJ22" s="241"/>
    </row>
    <row r="23" spans="21:62" ht="17.100000000000001" customHeight="1">
      <c r="U23" s="241"/>
      <c r="V23" s="241"/>
      <c r="W23" s="242"/>
      <c r="X23" s="242"/>
      <c r="Y23" s="302" t="s">
        <v>435</v>
      </c>
      <c r="Z23" s="302"/>
      <c r="AA23" s="302"/>
      <c r="AB23" s="302"/>
      <c r="AC23" s="302"/>
      <c r="AD23" s="302"/>
      <c r="AE23" s="302"/>
      <c r="AF23" s="302"/>
      <c r="AG23" s="247"/>
      <c r="AH23" s="242"/>
      <c r="AI23" s="251"/>
      <c r="AJ23" s="251" t="s">
        <v>8</v>
      </c>
      <c r="AK23" s="251" t="s">
        <v>50</v>
      </c>
      <c r="AL23" s="251" t="s">
        <v>51</v>
      </c>
      <c r="AM23" s="252">
        <v>0</v>
      </c>
      <c r="AN23" s="252">
        <v>0</v>
      </c>
      <c r="AO23" s="252">
        <v>1.2E-2</v>
      </c>
      <c r="AP23" s="252">
        <v>0.45200000000000001</v>
      </c>
      <c r="AQ23" s="242"/>
      <c r="AR23" s="242"/>
      <c r="AS23" s="242"/>
      <c r="AT23" s="242"/>
      <c r="AU23" s="242"/>
      <c r="AV23" s="242"/>
      <c r="AW23" s="242"/>
      <c r="AX23" s="242"/>
      <c r="AY23" s="243"/>
      <c r="AZ23" s="243"/>
      <c r="BA23" s="243"/>
      <c r="BB23" s="243"/>
      <c r="BC23" s="243"/>
      <c r="BD23" s="242"/>
      <c r="BE23" s="242"/>
      <c r="BF23" s="241"/>
      <c r="BG23" s="241"/>
      <c r="BH23" s="241"/>
      <c r="BI23" s="241"/>
      <c r="BJ23" s="241"/>
    </row>
    <row r="24" spans="21:62" ht="17.100000000000001" customHeight="1">
      <c r="U24" s="241"/>
      <c r="V24" s="241"/>
      <c r="W24" s="242"/>
      <c r="X24" s="242"/>
      <c r="Y24" s="242" t="s">
        <v>426</v>
      </c>
      <c r="Z24" s="242"/>
      <c r="AA24" s="242" t="s">
        <v>436</v>
      </c>
      <c r="AB24" s="242"/>
      <c r="AC24" s="242"/>
      <c r="AD24" s="242"/>
      <c r="AE24" s="242"/>
      <c r="AF24" s="242"/>
      <c r="AG24" s="247"/>
      <c r="AH24" s="242"/>
      <c r="AI24" s="251"/>
      <c r="AJ24" s="251"/>
      <c r="AK24" s="251"/>
      <c r="AL24" s="251" t="s">
        <v>52</v>
      </c>
      <c r="AM24" s="252">
        <v>0.47599999999999998</v>
      </c>
      <c r="AN24" s="252">
        <v>0</v>
      </c>
      <c r="AO24" s="252">
        <v>0</v>
      </c>
      <c r="AP24" s="252">
        <v>0</v>
      </c>
      <c r="AQ24" s="242"/>
      <c r="AR24" s="242"/>
      <c r="AS24" s="242"/>
      <c r="AT24" s="242"/>
      <c r="AU24" s="242"/>
      <c r="AV24" s="242"/>
      <c r="AW24" s="242"/>
      <c r="AX24" s="242"/>
      <c r="AY24" s="243"/>
      <c r="AZ24" s="243"/>
      <c r="BA24" s="243"/>
      <c r="BB24" s="243"/>
      <c r="BC24" s="243"/>
      <c r="BD24" s="242"/>
      <c r="BE24" s="242"/>
      <c r="BF24" s="241"/>
      <c r="BG24" s="241"/>
      <c r="BH24" s="241"/>
      <c r="BI24" s="241"/>
      <c r="BJ24" s="241"/>
    </row>
    <row r="25" spans="21:62" ht="17.100000000000001" customHeight="1">
      <c r="U25" s="241"/>
      <c r="V25" s="241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7"/>
      <c r="AH25" s="242"/>
      <c r="AI25" s="251"/>
      <c r="AJ25" s="251"/>
      <c r="AK25" s="251"/>
      <c r="AL25" s="251" t="s">
        <v>53</v>
      </c>
      <c r="AM25" s="252">
        <v>0.06</v>
      </c>
      <c r="AN25" s="252">
        <v>0</v>
      </c>
      <c r="AO25" s="252">
        <v>0</v>
      </c>
      <c r="AP25" s="252">
        <v>0</v>
      </c>
      <c r="AQ25" s="242"/>
      <c r="AR25" s="242"/>
      <c r="AS25" s="242"/>
      <c r="AT25" s="242"/>
      <c r="AU25" s="242"/>
      <c r="AV25" s="242"/>
      <c r="AW25" s="242"/>
      <c r="AX25" s="242"/>
      <c r="AY25" s="243"/>
      <c r="AZ25" s="243"/>
      <c r="BA25" s="243"/>
      <c r="BB25" s="243"/>
      <c r="BC25" s="243"/>
      <c r="BD25" s="242"/>
      <c r="BE25" s="242"/>
      <c r="BF25" s="241"/>
      <c r="BG25" s="241"/>
      <c r="BH25" s="241"/>
      <c r="BI25" s="241"/>
      <c r="BJ25" s="241"/>
    </row>
    <row r="26" spans="21:62" ht="17.100000000000001" customHeight="1">
      <c r="U26" s="241"/>
      <c r="V26" s="241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7"/>
      <c r="AH26" s="242"/>
      <c r="AI26" s="251"/>
      <c r="AJ26" s="251" t="s">
        <v>9</v>
      </c>
      <c r="AK26" s="251" t="s">
        <v>50</v>
      </c>
      <c r="AL26" s="251" t="s">
        <v>51</v>
      </c>
      <c r="AM26" s="252">
        <v>0</v>
      </c>
      <c r="AN26" s="252">
        <v>0</v>
      </c>
      <c r="AO26" s="252">
        <v>2.9000000000000001E-2</v>
      </c>
      <c r="AP26" s="252">
        <v>0.4</v>
      </c>
      <c r="AQ26" s="242"/>
      <c r="AR26" s="242"/>
      <c r="AS26" s="242"/>
      <c r="AT26" s="242"/>
      <c r="AU26" s="242"/>
      <c r="AV26" s="242"/>
      <c r="AW26" s="242"/>
      <c r="AX26" s="242"/>
      <c r="AY26" s="243"/>
      <c r="AZ26" s="243"/>
      <c r="BA26" s="243"/>
      <c r="BB26" s="243"/>
      <c r="BC26" s="243"/>
      <c r="BD26" s="242"/>
      <c r="BE26" s="242"/>
      <c r="BF26" s="241"/>
      <c r="BG26" s="241"/>
      <c r="BH26" s="241"/>
      <c r="BI26" s="241"/>
      <c r="BJ26" s="241"/>
    </row>
    <row r="27" spans="21:62" ht="17.100000000000001" customHeight="1">
      <c r="U27" s="241"/>
      <c r="V27" s="241"/>
      <c r="W27" s="242"/>
      <c r="X27" s="242"/>
      <c r="Y27" s="301" t="s">
        <v>428</v>
      </c>
      <c r="Z27" s="245" t="s">
        <v>6</v>
      </c>
      <c r="AA27" s="246">
        <v>0.7142857142857143</v>
      </c>
      <c r="AB27" s="246"/>
      <c r="AC27" s="250"/>
      <c r="AD27" s="242"/>
      <c r="AE27" s="250"/>
      <c r="AF27" s="246"/>
      <c r="AG27" s="247"/>
      <c r="AH27" s="242"/>
      <c r="AI27" s="251"/>
      <c r="AJ27" s="251"/>
      <c r="AK27" s="251"/>
      <c r="AL27" s="251" t="s">
        <v>52</v>
      </c>
      <c r="AM27" s="252">
        <v>0.54300000000000004</v>
      </c>
      <c r="AN27" s="252">
        <v>0</v>
      </c>
      <c r="AO27" s="252">
        <v>0</v>
      </c>
      <c r="AP27" s="252">
        <v>0</v>
      </c>
      <c r="AQ27" s="242"/>
      <c r="AR27" s="242"/>
      <c r="AS27" s="242"/>
      <c r="AT27" s="242"/>
      <c r="AU27" s="242"/>
      <c r="AV27" s="242"/>
      <c r="AW27" s="242"/>
      <c r="AX27" s="242"/>
      <c r="AY27" s="243"/>
      <c r="AZ27" s="243"/>
      <c r="BA27" s="243"/>
      <c r="BB27" s="243"/>
      <c r="BC27" s="243"/>
      <c r="BD27" s="242"/>
      <c r="BE27" s="242"/>
      <c r="BF27" s="241"/>
      <c r="BG27" s="241"/>
      <c r="BH27" s="241"/>
      <c r="BI27" s="241"/>
      <c r="BJ27" s="241"/>
    </row>
    <row r="28" spans="21:62" ht="17.100000000000001" customHeight="1">
      <c r="U28" s="241"/>
      <c r="V28" s="241"/>
      <c r="W28" s="242"/>
      <c r="X28" s="242"/>
      <c r="Y28" s="301"/>
      <c r="Z28" s="245" t="s">
        <v>7</v>
      </c>
      <c r="AA28" s="246">
        <v>0.91666666666666674</v>
      </c>
      <c r="AB28" s="246"/>
      <c r="AC28" s="250"/>
      <c r="AD28" s="242"/>
      <c r="AE28" s="250"/>
      <c r="AF28" s="246"/>
      <c r="AG28" s="247"/>
      <c r="AH28" s="242"/>
      <c r="AI28" s="251"/>
      <c r="AJ28" s="251"/>
      <c r="AK28" s="251"/>
      <c r="AL28" s="251" t="s">
        <v>53</v>
      </c>
      <c r="AM28" s="252">
        <v>2.9000000000000001E-2</v>
      </c>
      <c r="AN28" s="252">
        <v>0</v>
      </c>
      <c r="AO28" s="252">
        <v>0</v>
      </c>
      <c r="AP28" s="252">
        <v>0</v>
      </c>
      <c r="AQ28" s="242"/>
      <c r="AR28" s="242"/>
      <c r="AS28" s="242"/>
      <c r="AT28" s="242"/>
      <c r="AU28" s="242"/>
      <c r="AV28" s="242"/>
      <c r="AW28" s="242"/>
      <c r="AX28" s="242"/>
      <c r="AY28" s="243"/>
      <c r="AZ28" s="243"/>
      <c r="BA28" s="243"/>
      <c r="BB28" s="243"/>
      <c r="BC28" s="243"/>
      <c r="BD28" s="242"/>
      <c r="BE28" s="242"/>
      <c r="BF28" s="241"/>
      <c r="BG28" s="241"/>
      <c r="BH28" s="241"/>
      <c r="BI28" s="241"/>
      <c r="BJ28" s="241"/>
    </row>
    <row r="29" spans="21:62" ht="17.100000000000001" customHeight="1">
      <c r="U29" s="241"/>
      <c r="V29" s="241"/>
      <c r="W29" s="242"/>
      <c r="X29" s="242"/>
      <c r="Y29" s="301"/>
      <c r="Z29" s="245" t="s">
        <v>8</v>
      </c>
      <c r="AA29" s="246">
        <v>0.91666666666666674</v>
      </c>
      <c r="AB29" s="246"/>
      <c r="AC29" s="250"/>
      <c r="AD29" s="242"/>
      <c r="AE29" s="250"/>
      <c r="AF29" s="246"/>
      <c r="AG29" s="247"/>
      <c r="AH29" s="242"/>
      <c r="AI29" s="251"/>
      <c r="AJ29" s="251" t="s">
        <v>10</v>
      </c>
      <c r="AK29" s="251" t="s">
        <v>50</v>
      </c>
      <c r="AL29" s="251" t="s">
        <v>51</v>
      </c>
      <c r="AM29" s="252">
        <v>0</v>
      </c>
      <c r="AN29" s="252">
        <v>0</v>
      </c>
      <c r="AO29" s="252">
        <v>1.4999999999999999E-2</v>
      </c>
      <c r="AP29" s="252">
        <v>0.38700000000000001</v>
      </c>
      <c r="AQ29" s="242"/>
      <c r="AR29" s="242"/>
      <c r="AS29" s="242"/>
      <c r="AT29" s="242"/>
      <c r="AU29" s="242"/>
      <c r="AV29" s="242"/>
      <c r="AW29" s="242"/>
      <c r="AX29" s="242"/>
      <c r="AY29" s="243"/>
      <c r="AZ29" s="243"/>
      <c r="BA29" s="243"/>
      <c r="BB29" s="243"/>
      <c r="BC29" s="243"/>
      <c r="BD29" s="242"/>
      <c r="BE29" s="242"/>
      <c r="BF29" s="241"/>
      <c r="BG29" s="241"/>
      <c r="BH29" s="241"/>
      <c r="BI29" s="241"/>
      <c r="BJ29" s="241"/>
    </row>
    <row r="30" spans="21:62" ht="17.100000000000001" customHeight="1">
      <c r="U30" s="241"/>
      <c r="V30" s="241"/>
      <c r="W30" s="242"/>
      <c r="X30" s="242"/>
      <c r="Y30" s="301"/>
      <c r="Z30" s="245" t="s">
        <v>9</v>
      </c>
      <c r="AA30" s="246">
        <v>0.94285714285714295</v>
      </c>
      <c r="AB30" s="246"/>
      <c r="AC30" s="250"/>
      <c r="AD30" s="242"/>
      <c r="AE30" s="250"/>
      <c r="AF30" s="246"/>
      <c r="AG30" s="247"/>
      <c r="AH30" s="242"/>
      <c r="AI30" s="251"/>
      <c r="AJ30" s="251"/>
      <c r="AK30" s="251"/>
      <c r="AL30" s="251" t="s">
        <v>52</v>
      </c>
      <c r="AM30" s="252">
        <v>0.53300000000000003</v>
      </c>
      <c r="AN30" s="252">
        <v>0</v>
      </c>
      <c r="AO30" s="252">
        <v>0</v>
      </c>
      <c r="AP30" s="252">
        <v>0</v>
      </c>
      <c r="AQ30" s="242"/>
      <c r="AR30" s="242"/>
      <c r="AS30" s="242"/>
      <c r="AT30" s="242"/>
      <c r="AU30" s="242"/>
      <c r="AV30" s="242"/>
      <c r="AW30" s="242"/>
      <c r="AX30" s="242"/>
      <c r="AY30" s="243"/>
      <c r="AZ30" s="243"/>
      <c r="BA30" s="243"/>
      <c r="BB30" s="243"/>
      <c r="BC30" s="243"/>
      <c r="BD30" s="242"/>
      <c r="BE30" s="242"/>
      <c r="BF30" s="241"/>
      <c r="BG30" s="241"/>
      <c r="BH30" s="241"/>
      <c r="BI30" s="241"/>
      <c r="BJ30" s="241"/>
    </row>
    <row r="31" spans="21:62" ht="17.100000000000001" customHeight="1">
      <c r="U31" s="241"/>
      <c r="V31" s="241"/>
      <c r="W31" s="242"/>
      <c r="X31" s="242"/>
      <c r="Y31" s="301"/>
      <c r="Z31" s="245"/>
      <c r="AA31" s="246"/>
      <c r="AB31" s="246"/>
      <c r="AC31" s="250"/>
      <c r="AD31" s="242"/>
      <c r="AE31" s="250"/>
      <c r="AF31" s="246"/>
      <c r="AG31" s="247"/>
      <c r="AH31" s="242"/>
      <c r="AI31" s="251"/>
      <c r="AJ31" s="251"/>
      <c r="AK31" s="251"/>
      <c r="AL31" s="251" t="s">
        <v>53</v>
      </c>
      <c r="AM31" s="252">
        <v>6.6000000000000003E-2</v>
      </c>
      <c r="AN31" s="252">
        <v>0</v>
      </c>
      <c r="AO31" s="252">
        <v>0</v>
      </c>
      <c r="AP31" s="252">
        <v>0</v>
      </c>
      <c r="AQ31" s="242"/>
      <c r="AR31" s="242"/>
      <c r="AS31" s="242"/>
      <c r="AT31" s="242"/>
      <c r="AU31" s="242"/>
      <c r="AV31" s="242"/>
      <c r="AW31" s="242"/>
      <c r="AX31" s="242"/>
      <c r="AY31" s="243"/>
      <c r="AZ31" s="243"/>
      <c r="BA31" s="243"/>
      <c r="BB31" s="243"/>
      <c r="BC31" s="243"/>
      <c r="BD31" s="242"/>
      <c r="BE31" s="242"/>
      <c r="BF31" s="241"/>
      <c r="BG31" s="241"/>
      <c r="BH31" s="241"/>
      <c r="BI31" s="241"/>
      <c r="BJ31" s="241"/>
    </row>
    <row r="32" spans="21:62" ht="17.100000000000001" customHeight="1">
      <c r="U32" s="241"/>
      <c r="V32" s="241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51"/>
      <c r="AJ32" s="251"/>
      <c r="AK32" s="251"/>
      <c r="AL32" s="251"/>
      <c r="AM32" s="251"/>
      <c r="AN32" s="251"/>
      <c r="AO32" s="251"/>
      <c r="AP32" s="251"/>
      <c r="AQ32" s="242"/>
      <c r="AR32" s="242"/>
      <c r="AS32" s="242"/>
      <c r="AT32" s="242"/>
      <c r="AU32" s="242"/>
      <c r="AV32" s="242"/>
      <c r="AW32" s="242"/>
      <c r="AX32" s="242"/>
      <c r="AY32" s="243"/>
      <c r="AZ32" s="243"/>
      <c r="BA32" s="243"/>
      <c r="BB32" s="243"/>
      <c r="BC32" s="243"/>
      <c r="BD32" s="242"/>
      <c r="BE32" s="242"/>
      <c r="BF32" s="241"/>
      <c r="BG32" s="241"/>
      <c r="BH32" s="241"/>
      <c r="BI32" s="241"/>
      <c r="BJ32" s="241"/>
    </row>
    <row r="33" spans="21:62" ht="17.100000000000001" customHeight="1">
      <c r="U33" s="241"/>
      <c r="V33" s="241"/>
      <c r="W33" s="242"/>
      <c r="X33" s="242"/>
      <c r="Y33" s="242"/>
      <c r="Z33" s="302" t="s">
        <v>429</v>
      </c>
      <c r="AA33" s="302"/>
      <c r="AB33" s="302"/>
      <c r="AC33" s="302"/>
      <c r="AD33" s="302"/>
      <c r="AE33" s="302"/>
      <c r="AF33" s="302"/>
      <c r="AG33" s="302"/>
      <c r="AH33" s="302"/>
      <c r="AI33" s="302"/>
      <c r="AJ33" s="247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3"/>
      <c r="AZ33" s="243"/>
      <c r="BA33" s="243"/>
      <c r="BB33" s="243"/>
      <c r="BC33" s="243"/>
      <c r="BD33" s="242"/>
      <c r="BE33" s="242"/>
      <c r="BF33" s="241"/>
      <c r="BG33" s="241"/>
      <c r="BH33" s="241"/>
      <c r="BI33" s="241"/>
      <c r="BJ33" s="241"/>
    </row>
    <row r="34" spans="21:62" ht="17.100000000000001" customHeight="1">
      <c r="U34" s="241"/>
      <c r="V34" s="241"/>
      <c r="W34" s="242"/>
      <c r="X34" s="242"/>
      <c r="Y34" s="242"/>
      <c r="Z34" s="242" t="s">
        <v>426</v>
      </c>
      <c r="AA34" s="242"/>
      <c r="AB34" s="242" t="s">
        <v>50</v>
      </c>
      <c r="AC34" s="242"/>
      <c r="AD34" s="242"/>
      <c r="AE34" s="242"/>
      <c r="AF34" s="242"/>
      <c r="AG34" s="242"/>
      <c r="AH34" s="242"/>
      <c r="AI34" s="242"/>
      <c r="AJ34" s="247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3"/>
      <c r="AZ34" s="243"/>
      <c r="BA34" s="243"/>
      <c r="BB34" s="243"/>
      <c r="BC34" s="243"/>
      <c r="BD34" s="242"/>
      <c r="BE34" s="242"/>
      <c r="BF34" s="241"/>
      <c r="BG34" s="241"/>
      <c r="BH34" s="241"/>
      <c r="BI34" s="241"/>
      <c r="BJ34" s="241"/>
    </row>
    <row r="35" spans="21:62" ht="17.100000000000001" customHeight="1">
      <c r="U35" s="241"/>
      <c r="V35" s="241"/>
      <c r="W35" s="242"/>
      <c r="X35" s="242"/>
      <c r="Y35" s="242"/>
      <c r="Z35" s="242"/>
      <c r="AA35" s="242"/>
      <c r="AB35" s="242" t="s">
        <v>51</v>
      </c>
      <c r="AC35" s="242"/>
      <c r="AD35" s="242"/>
      <c r="AE35" s="242"/>
      <c r="AF35" s="242"/>
      <c r="AG35" s="242"/>
      <c r="AH35" s="242"/>
      <c r="AI35" s="242"/>
      <c r="AJ35" s="247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3"/>
      <c r="AZ35" s="243"/>
      <c r="BA35" s="243"/>
      <c r="BB35" s="243"/>
      <c r="BC35" s="243"/>
      <c r="BD35" s="242"/>
      <c r="BE35" s="242"/>
      <c r="BF35" s="241"/>
      <c r="BG35" s="241"/>
      <c r="BH35" s="241"/>
      <c r="BI35" s="241"/>
      <c r="BJ35" s="241"/>
    </row>
    <row r="36" spans="21:62" ht="17.100000000000001" customHeight="1">
      <c r="U36" s="241"/>
      <c r="V36" s="241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7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3"/>
      <c r="AZ36" s="243"/>
      <c r="BA36" s="243"/>
      <c r="BB36" s="243"/>
      <c r="BC36" s="243"/>
      <c r="BD36" s="242"/>
      <c r="BE36" s="242"/>
      <c r="BF36" s="241"/>
      <c r="BG36" s="241"/>
      <c r="BH36" s="241"/>
      <c r="BI36" s="241"/>
      <c r="BJ36" s="241"/>
    </row>
    <row r="37" spans="21:62" ht="17.100000000000001" customHeight="1">
      <c r="U37" s="241"/>
      <c r="V37" s="241"/>
      <c r="W37" s="242"/>
      <c r="X37" s="242"/>
      <c r="Y37" s="242"/>
      <c r="Z37" s="301" t="s">
        <v>428</v>
      </c>
      <c r="AA37" s="245" t="s">
        <v>6</v>
      </c>
      <c r="AB37" s="246">
        <f>AP17</f>
        <v>0</v>
      </c>
      <c r="AC37" s="242"/>
      <c r="AD37" s="250"/>
      <c r="AE37" s="246"/>
      <c r="AF37" s="250"/>
      <c r="AG37" s="246"/>
      <c r="AH37" s="250"/>
      <c r="AI37" s="246"/>
      <c r="AJ37" s="247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3"/>
      <c r="AZ37" s="243"/>
      <c r="BA37" s="243"/>
      <c r="BB37" s="243"/>
      <c r="BC37" s="243"/>
      <c r="BD37" s="242"/>
      <c r="BE37" s="242"/>
      <c r="BF37" s="241"/>
      <c r="BG37" s="241"/>
      <c r="BH37" s="241"/>
      <c r="BI37" s="241"/>
      <c r="BJ37" s="241"/>
    </row>
    <row r="38" spans="21:62" ht="17.100000000000001" customHeight="1">
      <c r="U38" s="241"/>
      <c r="V38" s="241"/>
      <c r="W38" s="242"/>
      <c r="X38" s="242"/>
      <c r="Y38" s="242"/>
      <c r="Z38" s="301"/>
      <c r="AA38" s="245" t="s">
        <v>7</v>
      </c>
      <c r="AB38" s="246">
        <f>AP20</f>
        <v>8.3000000000000004E-2</v>
      </c>
      <c r="AC38" s="242"/>
      <c r="AD38" s="250"/>
      <c r="AE38" s="246"/>
      <c r="AF38" s="250"/>
      <c r="AG38" s="246"/>
      <c r="AH38" s="250"/>
      <c r="AI38" s="246"/>
      <c r="AJ38" s="247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3"/>
      <c r="AZ38" s="243"/>
      <c r="BA38" s="243"/>
      <c r="BB38" s="243"/>
      <c r="BC38" s="243"/>
      <c r="BD38" s="242"/>
      <c r="BE38" s="242"/>
      <c r="BF38" s="241"/>
      <c r="BG38" s="241"/>
      <c r="BH38" s="241"/>
      <c r="BI38" s="241"/>
      <c r="BJ38" s="241"/>
    </row>
    <row r="39" spans="21:62" ht="17.100000000000001" customHeight="1">
      <c r="U39" s="241"/>
      <c r="V39" s="241"/>
      <c r="W39" s="242"/>
      <c r="X39" s="242"/>
      <c r="Y39" s="242"/>
      <c r="Z39" s="301"/>
      <c r="AA39" s="245" t="s">
        <v>8</v>
      </c>
      <c r="AB39" s="246">
        <f>AP23</f>
        <v>0.45200000000000001</v>
      </c>
      <c r="AC39" s="242"/>
      <c r="AD39" s="250"/>
      <c r="AE39" s="246"/>
      <c r="AF39" s="250"/>
      <c r="AG39" s="246"/>
      <c r="AH39" s="250"/>
      <c r="AI39" s="246"/>
      <c r="AJ39" s="247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3"/>
      <c r="AZ39" s="243"/>
      <c r="BA39" s="243"/>
      <c r="BB39" s="243"/>
      <c r="BC39" s="243"/>
      <c r="BD39" s="242"/>
      <c r="BE39" s="242"/>
      <c r="BF39" s="241"/>
      <c r="BG39" s="241"/>
      <c r="BH39" s="241"/>
      <c r="BI39" s="241"/>
      <c r="BJ39" s="241"/>
    </row>
    <row r="40" spans="21:62" ht="17.100000000000001" customHeight="1">
      <c r="U40" s="241"/>
      <c r="V40" s="241"/>
      <c r="W40" s="242"/>
      <c r="X40" s="242"/>
      <c r="Y40" s="242"/>
      <c r="Z40" s="301"/>
      <c r="AA40" s="245" t="s">
        <v>9</v>
      </c>
      <c r="AB40" s="246">
        <f>AP26</f>
        <v>0.4</v>
      </c>
      <c r="AC40" s="242"/>
      <c r="AD40" s="250"/>
      <c r="AE40" s="246"/>
      <c r="AF40" s="250"/>
      <c r="AG40" s="246"/>
      <c r="AH40" s="250"/>
      <c r="AI40" s="246"/>
      <c r="AJ40" s="247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3"/>
      <c r="AZ40" s="243"/>
      <c r="BA40" s="243"/>
      <c r="BB40" s="243"/>
      <c r="BC40" s="243"/>
      <c r="BD40" s="242"/>
      <c r="BE40" s="242"/>
      <c r="BF40" s="241"/>
      <c r="BG40" s="241"/>
      <c r="BH40" s="241"/>
      <c r="BI40" s="241"/>
      <c r="BJ40" s="241"/>
    </row>
    <row r="41" spans="21:62" ht="17.100000000000001" customHeight="1">
      <c r="U41" s="241"/>
      <c r="V41" s="241"/>
      <c r="W41" s="242"/>
      <c r="X41" s="242"/>
      <c r="Y41" s="242"/>
      <c r="Z41" s="301"/>
      <c r="AA41" s="245"/>
      <c r="AB41" s="246"/>
      <c r="AC41" s="242"/>
      <c r="AD41" s="250"/>
      <c r="AE41" s="246"/>
      <c r="AF41" s="250"/>
      <c r="AG41" s="246"/>
      <c r="AH41" s="250"/>
      <c r="AI41" s="246"/>
      <c r="AJ41" s="247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3"/>
      <c r="AZ41" s="243"/>
      <c r="BA41" s="243"/>
      <c r="BB41" s="243"/>
      <c r="BC41" s="243"/>
      <c r="BD41" s="242"/>
      <c r="BE41" s="242"/>
      <c r="BF41" s="241"/>
      <c r="BG41" s="241"/>
      <c r="BH41" s="241"/>
      <c r="BI41" s="241"/>
      <c r="BJ41" s="241"/>
    </row>
    <row r="42" spans="21:62" ht="17.100000000000001" customHeight="1">
      <c r="U42" s="241"/>
      <c r="V42" s="241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3"/>
      <c r="AZ42" s="243"/>
      <c r="BA42" s="243"/>
      <c r="BB42" s="243"/>
      <c r="BC42" s="243"/>
      <c r="BD42" s="242"/>
      <c r="BE42" s="242"/>
      <c r="BF42" s="241"/>
      <c r="BG42" s="241"/>
      <c r="BH42" s="241"/>
      <c r="BI42" s="241"/>
      <c r="BJ42" s="241"/>
    </row>
    <row r="43" spans="21:62" ht="17.100000000000001" customHeight="1">
      <c r="U43" s="241"/>
      <c r="V43" s="241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3"/>
      <c r="AZ43" s="243"/>
      <c r="BA43" s="243"/>
      <c r="BB43" s="243"/>
      <c r="BC43" s="243"/>
      <c r="BD43" s="242"/>
      <c r="BE43" s="242"/>
      <c r="BF43" s="241"/>
      <c r="BG43" s="241"/>
      <c r="BH43" s="241"/>
      <c r="BI43" s="241"/>
      <c r="BJ43" s="241"/>
    </row>
    <row r="44" spans="21:62" ht="17.100000000000001" customHeight="1">
      <c r="U44" s="241"/>
      <c r="V44" s="241"/>
      <c r="W44" s="242"/>
      <c r="X44" s="242"/>
      <c r="Y44" s="242"/>
      <c r="Z44" s="242"/>
      <c r="AA44" s="302" t="s">
        <v>437</v>
      </c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247"/>
      <c r="AT44" s="242"/>
      <c r="AU44" s="242"/>
      <c r="AV44" s="242"/>
      <c r="AW44" s="242"/>
      <c r="AX44" s="242"/>
      <c r="AY44" s="243"/>
      <c r="AZ44" s="243"/>
      <c r="BA44" s="243"/>
      <c r="BB44" s="243"/>
      <c r="BC44" s="243"/>
      <c r="BD44" s="242"/>
      <c r="BE44" s="242"/>
      <c r="BF44" s="241"/>
      <c r="BG44" s="241"/>
      <c r="BH44" s="241"/>
      <c r="BI44" s="241"/>
      <c r="BJ44" s="241"/>
    </row>
    <row r="45" spans="21:62" ht="17.100000000000001" customHeight="1">
      <c r="U45" s="241"/>
      <c r="V45" s="241"/>
      <c r="W45" s="242"/>
      <c r="X45" s="242"/>
      <c r="Y45" s="242"/>
      <c r="Z45" s="242"/>
      <c r="AA45" s="242" t="s">
        <v>426</v>
      </c>
      <c r="AB45" s="242"/>
      <c r="AC45" s="242" t="s">
        <v>154</v>
      </c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7"/>
      <c r="AT45" s="242"/>
      <c r="AU45" s="242"/>
      <c r="AV45" s="242"/>
      <c r="AW45" s="242"/>
      <c r="AX45" s="242"/>
      <c r="AY45" s="243"/>
      <c r="AZ45" s="243"/>
      <c r="BA45" s="243"/>
      <c r="BB45" s="243"/>
      <c r="BC45" s="243"/>
      <c r="BD45" s="242"/>
      <c r="BE45" s="242"/>
      <c r="BF45" s="241"/>
      <c r="BG45" s="241"/>
      <c r="BH45" s="241"/>
      <c r="BI45" s="241"/>
      <c r="BJ45" s="241"/>
    </row>
    <row r="46" spans="21:62" ht="17.100000000000001" customHeight="1">
      <c r="U46" s="241"/>
      <c r="V46" s="241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7"/>
      <c r="AT46" s="242"/>
      <c r="AU46" s="242"/>
      <c r="AV46" s="242"/>
      <c r="AW46" s="242"/>
      <c r="AX46" s="242"/>
      <c r="AY46" s="243"/>
      <c r="AZ46" s="243"/>
      <c r="BA46" s="243"/>
      <c r="BB46" s="243"/>
      <c r="BC46" s="243"/>
      <c r="BD46" s="242"/>
      <c r="BE46" s="242"/>
      <c r="BF46" s="241"/>
      <c r="BG46" s="241"/>
      <c r="BH46" s="241"/>
      <c r="BI46" s="241"/>
      <c r="BJ46" s="241"/>
    </row>
    <row r="47" spans="21:62" ht="17.100000000000001" customHeight="1">
      <c r="U47" s="241"/>
      <c r="V47" s="241"/>
      <c r="W47" s="242"/>
      <c r="X47" s="242"/>
      <c r="Y47" s="242"/>
      <c r="Z47" s="242"/>
      <c r="AA47" s="242"/>
      <c r="AB47" s="242"/>
      <c r="AC47" s="242" t="s">
        <v>438</v>
      </c>
      <c r="AD47" s="242" t="s">
        <v>439</v>
      </c>
      <c r="AE47" s="242" t="s">
        <v>440</v>
      </c>
      <c r="AF47" s="242" t="s">
        <v>441</v>
      </c>
      <c r="AG47" s="242" t="s">
        <v>442</v>
      </c>
      <c r="AH47" s="242" t="s">
        <v>443</v>
      </c>
      <c r="AI47" s="242" t="s">
        <v>444</v>
      </c>
      <c r="AJ47" s="242"/>
      <c r="AK47" s="242" t="s">
        <v>445</v>
      </c>
      <c r="AL47" s="242"/>
      <c r="AM47" s="242"/>
      <c r="AN47" s="242"/>
      <c r="AO47" s="242"/>
      <c r="AP47" s="242"/>
      <c r="AQ47" s="242"/>
      <c r="AR47" s="242"/>
      <c r="AS47" s="247"/>
      <c r="AT47" s="242"/>
      <c r="AU47" s="242"/>
      <c r="AV47" s="242"/>
      <c r="AW47" s="242"/>
      <c r="AX47" s="242"/>
      <c r="AY47" s="243"/>
      <c r="AZ47" s="243"/>
      <c r="BA47" s="243"/>
      <c r="BB47" s="243"/>
      <c r="BC47" s="243"/>
      <c r="BD47" s="242"/>
      <c r="BE47" s="242"/>
      <c r="BF47" s="241"/>
      <c r="BG47" s="241"/>
      <c r="BH47" s="241"/>
      <c r="BI47" s="241"/>
      <c r="BJ47" s="241"/>
    </row>
    <row r="48" spans="21:62" ht="17.100000000000001" customHeight="1">
      <c r="U48" s="241"/>
      <c r="V48" s="241"/>
      <c r="W48" s="242"/>
      <c r="X48" s="242"/>
      <c r="Y48" s="242"/>
      <c r="Z48" s="242"/>
      <c r="AA48" s="301" t="s">
        <v>428</v>
      </c>
      <c r="AB48" s="245" t="s">
        <v>6</v>
      </c>
      <c r="AC48" s="246">
        <v>0.16666666666666669</v>
      </c>
      <c r="AD48" s="246">
        <v>0</v>
      </c>
      <c r="AE48" s="246">
        <v>0</v>
      </c>
      <c r="AF48" s="246">
        <v>0</v>
      </c>
      <c r="AG48" s="246">
        <v>0.66666666666666674</v>
      </c>
      <c r="AH48" s="246">
        <v>0.16666666666666669</v>
      </c>
      <c r="AI48" s="246">
        <v>0</v>
      </c>
      <c r="AJ48" s="242"/>
      <c r="AK48" s="254">
        <v>4.5</v>
      </c>
      <c r="AL48" s="242"/>
      <c r="AM48" s="250"/>
      <c r="AN48" s="242"/>
      <c r="AO48" s="250"/>
      <c r="AP48" s="242"/>
      <c r="AQ48" s="250"/>
      <c r="AR48" s="246"/>
      <c r="AS48" s="247"/>
      <c r="AT48" s="242"/>
      <c r="AU48" s="242"/>
      <c r="AV48" s="242"/>
      <c r="AW48" s="242"/>
      <c r="AX48" s="242"/>
      <c r="AY48" s="243"/>
      <c r="AZ48" s="243"/>
      <c r="BA48" s="243"/>
      <c r="BB48" s="243"/>
      <c r="BC48" s="243"/>
      <c r="BD48" s="242"/>
      <c r="BE48" s="242"/>
      <c r="BF48" s="241"/>
      <c r="BG48" s="241"/>
      <c r="BH48" s="241"/>
      <c r="BI48" s="241"/>
      <c r="BJ48" s="241"/>
    </row>
    <row r="49" spans="21:62" ht="17.100000000000001" customHeight="1">
      <c r="U49" s="241"/>
      <c r="V49" s="241"/>
      <c r="W49" s="242"/>
      <c r="X49" s="242"/>
      <c r="Y49" s="242"/>
      <c r="Z49" s="242"/>
      <c r="AA49" s="301"/>
      <c r="AB49" s="245" t="s">
        <v>7</v>
      </c>
      <c r="AC49" s="246">
        <v>0</v>
      </c>
      <c r="AD49" s="246">
        <v>0</v>
      </c>
      <c r="AE49" s="246">
        <v>0</v>
      </c>
      <c r="AF49" s="246">
        <v>0</v>
      </c>
      <c r="AG49" s="246">
        <v>0.33333333333333337</v>
      </c>
      <c r="AH49" s="246">
        <v>0.41666666666666663</v>
      </c>
      <c r="AI49" s="246">
        <v>0.25</v>
      </c>
      <c r="AJ49" s="242"/>
      <c r="AK49" s="254">
        <v>5.92</v>
      </c>
      <c r="AL49" s="242"/>
      <c r="AM49" s="250"/>
      <c r="AN49" s="242"/>
      <c r="AO49" s="250"/>
      <c r="AP49" s="242"/>
      <c r="AQ49" s="250"/>
      <c r="AR49" s="246"/>
      <c r="AS49" s="247"/>
      <c r="AT49" s="242"/>
      <c r="AU49" s="242"/>
      <c r="AV49" s="242"/>
      <c r="AW49" s="242"/>
      <c r="AX49" s="242"/>
      <c r="AY49" s="243"/>
      <c r="AZ49" s="243"/>
      <c r="BA49" s="243"/>
      <c r="BB49" s="243"/>
      <c r="BC49" s="243"/>
      <c r="BD49" s="242"/>
      <c r="BE49" s="242"/>
      <c r="BF49" s="241"/>
      <c r="BG49" s="241"/>
      <c r="BH49" s="241"/>
      <c r="BI49" s="241"/>
      <c r="BJ49" s="241"/>
    </row>
    <row r="50" spans="21:62" ht="17.100000000000001" customHeight="1">
      <c r="U50" s="241"/>
      <c r="V50" s="241"/>
      <c r="W50" s="242"/>
      <c r="X50" s="242"/>
      <c r="Y50" s="242"/>
      <c r="Z50" s="242"/>
      <c r="AA50" s="301"/>
      <c r="AB50" s="245" t="s">
        <v>8</v>
      </c>
      <c r="AC50" s="246">
        <v>0</v>
      </c>
      <c r="AD50" s="246">
        <v>2.5641025641025644E-2</v>
      </c>
      <c r="AE50" s="246">
        <v>3.8461538461538464E-2</v>
      </c>
      <c r="AF50" s="246">
        <v>0.14102564102564102</v>
      </c>
      <c r="AG50" s="246">
        <v>0.39743589743589747</v>
      </c>
      <c r="AH50" s="246">
        <v>0.24358974358974358</v>
      </c>
      <c r="AI50" s="246">
        <v>0.15384615384615385</v>
      </c>
      <c r="AJ50" s="242"/>
      <c r="AK50" s="254">
        <v>5.26</v>
      </c>
      <c r="AL50" s="242"/>
      <c r="AM50" s="250"/>
      <c r="AN50" s="242"/>
      <c r="AO50" s="250"/>
      <c r="AP50" s="242"/>
      <c r="AQ50" s="250"/>
      <c r="AR50" s="246"/>
      <c r="AS50" s="247"/>
      <c r="AT50" s="242"/>
      <c r="AU50" s="242"/>
      <c r="AV50" s="242"/>
      <c r="AW50" s="242"/>
      <c r="AX50" s="242"/>
      <c r="AY50" s="243"/>
      <c r="AZ50" s="243"/>
      <c r="BA50" s="243"/>
      <c r="BB50" s="243"/>
      <c r="BC50" s="243"/>
      <c r="BD50" s="242"/>
      <c r="BE50" s="242"/>
      <c r="BF50" s="241"/>
      <c r="BG50" s="241"/>
      <c r="BH50" s="241"/>
      <c r="BI50" s="241"/>
      <c r="BJ50" s="241"/>
    </row>
    <row r="51" spans="21:62" ht="17.100000000000001" customHeight="1">
      <c r="U51" s="241"/>
      <c r="V51" s="241"/>
      <c r="W51" s="242"/>
      <c r="X51" s="242"/>
      <c r="Y51" s="242"/>
      <c r="Z51" s="242"/>
      <c r="AA51" s="301"/>
      <c r="AB51" s="245" t="s">
        <v>9</v>
      </c>
      <c r="AC51" s="246">
        <v>0</v>
      </c>
      <c r="AD51" s="246">
        <v>0</v>
      </c>
      <c r="AE51" s="246">
        <v>3.3333333333333333E-2</v>
      </c>
      <c r="AF51" s="246">
        <v>0.2</v>
      </c>
      <c r="AG51" s="246">
        <v>0.26666666666666666</v>
      </c>
      <c r="AH51" s="246">
        <v>0.33333333333333337</v>
      </c>
      <c r="AI51" s="246">
        <v>0.16666666666666669</v>
      </c>
      <c r="AJ51" s="242"/>
      <c r="AK51" s="254">
        <v>5.4</v>
      </c>
      <c r="AL51" s="242"/>
      <c r="AM51" s="250"/>
      <c r="AN51" s="242"/>
      <c r="AO51" s="250"/>
      <c r="AP51" s="242"/>
      <c r="AQ51" s="250"/>
      <c r="AR51" s="246"/>
      <c r="AS51" s="247"/>
      <c r="AT51" s="242"/>
      <c r="AU51" s="242"/>
      <c r="AV51" s="242"/>
      <c r="AW51" s="242"/>
      <c r="AX51" s="242"/>
      <c r="AY51" s="243"/>
      <c r="AZ51" s="243"/>
      <c r="BA51" s="243"/>
      <c r="BB51" s="243"/>
      <c r="BC51" s="243"/>
      <c r="BD51" s="242"/>
      <c r="BE51" s="242"/>
      <c r="BF51" s="241"/>
      <c r="BG51" s="241"/>
      <c r="BH51" s="241"/>
      <c r="BI51" s="241"/>
      <c r="BJ51" s="241"/>
    </row>
    <row r="52" spans="21:62" ht="17.100000000000001" customHeight="1">
      <c r="U52" s="241"/>
      <c r="V52" s="241"/>
      <c r="W52" s="242"/>
      <c r="X52" s="242"/>
      <c r="Y52" s="242"/>
      <c r="Z52" s="242"/>
      <c r="AA52" s="301"/>
      <c r="AB52" s="245"/>
      <c r="AC52" s="253"/>
      <c r="AD52" s="246"/>
      <c r="AE52" s="250"/>
      <c r="AF52" s="242"/>
      <c r="AG52" s="250"/>
      <c r="AH52" s="246"/>
      <c r="AI52" s="250"/>
      <c r="AJ52" s="246"/>
      <c r="AK52" s="250"/>
      <c r="AL52" s="246"/>
      <c r="AM52" s="250"/>
      <c r="AN52" s="246"/>
      <c r="AO52" s="250"/>
      <c r="AP52" s="246"/>
      <c r="AQ52" s="250"/>
      <c r="AR52" s="246"/>
      <c r="AS52" s="247"/>
      <c r="AT52" s="242"/>
      <c r="AU52" s="242"/>
      <c r="AV52" s="242"/>
      <c r="AW52" s="242"/>
      <c r="AX52" s="242"/>
      <c r="AY52" s="243"/>
      <c r="AZ52" s="243"/>
      <c r="BA52" s="243"/>
      <c r="BB52" s="243"/>
      <c r="BC52" s="243"/>
      <c r="BD52" s="242"/>
      <c r="BE52" s="242"/>
      <c r="BF52" s="241"/>
      <c r="BG52" s="241"/>
      <c r="BH52" s="241"/>
      <c r="BI52" s="241"/>
      <c r="BJ52" s="241"/>
    </row>
    <row r="53" spans="21:62" ht="17.100000000000001" customHeight="1">
      <c r="U53" s="241"/>
      <c r="V53" s="241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2"/>
      <c r="AY53" s="243"/>
      <c r="AZ53" s="243"/>
      <c r="BA53" s="243"/>
      <c r="BB53" s="243"/>
      <c r="BC53" s="243"/>
      <c r="BD53" s="242"/>
      <c r="BE53" s="242"/>
      <c r="BF53" s="241"/>
      <c r="BG53" s="241"/>
      <c r="BH53" s="241"/>
      <c r="BI53" s="241"/>
      <c r="BJ53" s="241"/>
    </row>
    <row r="54" spans="21:62" ht="17.100000000000001" customHeight="1">
      <c r="U54" s="241"/>
      <c r="V54" s="241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3"/>
      <c r="AZ54" s="243"/>
      <c r="BA54" s="243"/>
      <c r="BB54" s="243"/>
      <c r="BC54" s="243"/>
      <c r="BD54" s="242"/>
      <c r="BE54" s="242"/>
      <c r="BF54" s="241"/>
      <c r="BG54" s="241"/>
      <c r="BH54" s="241"/>
      <c r="BI54" s="241"/>
      <c r="BJ54" s="241"/>
    </row>
    <row r="55" spans="21:62" ht="17.100000000000001" customHeight="1">
      <c r="U55" s="241"/>
      <c r="V55" s="241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  <c r="AT55" s="242"/>
      <c r="AU55" s="242"/>
      <c r="AV55" s="242"/>
      <c r="AW55" s="242"/>
      <c r="AX55" s="242"/>
      <c r="AY55" s="243"/>
      <c r="AZ55" s="243"/>
      <c r="BA55" s="243"/>
      <c r="BB55" s="243"/>
      <c r="BC55" s="243"/>
      <c r="BD55" s="242"/>
      <c r="BE55" s="242"/>
      <c r="BF55" s="241"/>
      <c r="BG55" s="241"/>
      <c r="BH55" s="241"/>
      <c r="BI55" s="241"/>
      <c r="BJ55" s="241"/>
    </row>
    <row r="56" spans="21:62" ht="17.100000000000001" customHeight="1">
      <c r="U56" s="241"/>
      <c r="V56" s="241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3"/>
      <c r="AZ56" s="243"/>
      <c r="BA56" s="243"/>
      <c r="BB56" s="243"/>
      <c r="BC56" s="243"/>
      <c r="BD56" s="242"/>
      <c r="BE56" s="242"/>
      <c r="BF56" s="241"/>
      <c r="BG56" s="241"/>
      <c r="BH56" s="241"/>
      <c r="BI56" s="241"/>
      <c r="BJ56" s="241"/>
    </row>
    <row r="57" spans="21:62" ht="17.100000000000001" customHeight="1">
      <c r="U57" s="241"/>
      <c r="V57" s="241"/>
      <c r="W57" s="242"/>
      <c r="X57" s="242"/>
      <c r="Y57" s="242"/>
      <c r="Z57" s="242"/>
      <c r="AA57" s="242"/>
      <c r="AB57" s="242"/>
      <c r="AC57" s="242"/>
      <c r="AD57" s="242"/>
      <c r="AE57" s="242"/>
      <c r="AF57" s="302" t="s">
        <v>446</v>
      </c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247"/>
      <c r="AU57" s="242"/>
      <c r="AV57" s="242"/>
      <c r="AW57" s="242"/>
      <c r="AX57" s="242"/>
      <c r="AY57" s="243"/>
      <c r="AZ57" s="243"/>
      <c r="BA57" s="243"/>
      <c r="BB57" s="243"/>
      <c r="BC57" s="243"/>
      <c r="BD57" s="242"/>
      <c r="BE57" s="242"/>
      <c r="BF57" s="241"/>
      <c r="BG57" s="241"/>
      <c r="BH57" s="241"/>
      <c r="BI57" s="241"/>
      <c r="BJ57" s="241"/>
    </row>
    <row r="58" spans="21:62" ht="17.100000000000001" customHeight="1">
      <c r="U58" s="241"/>
      <c r="V58" s="241"/>
      <c r="W58" s="242"/>
      <c r="X58" s="242"/>
      <c r="Y58" s="242"/>
      <c r="Z58" s="242"/>
      <c r="AA58" s="242"/>
      <c r="AB58" s="242"/>
      <c r="AC58" s="242"/>
      <c r="AD58" s="242"/>
      <c r="AE58" s="242"/>
      <c r="AF58" s="242" t="s">
        <v>426</v>
      </c>
      <c r="AG58" s="242"/>
      <c r="AH58" s="242" t="s">
        <v>299</v>
      </c>
      <c r="AI58" s="242" t="s">
        <v>300</v>
      </c>
      <c r="AJ58" s="242"/>
      <c r="AK58" s="242"/>
      <c r="AL58" s="242"/>
      <c r="AM58" s="242"/>
      <c r="AN58" s="242"/>
      <c r="AO58" s="242"/>
      <c r="AP58" s="242"/>
      <c r="AQ58" s="242"/>
      <c r="AR58" s="242"/>
      <c r="AS58" s="242"/>
      <c r="AT58" s="247"/>
      <c r="AU58" s="242"/>
      <c r="AV58" s="242"/>
      <c r="AW58" s="242"/>
      <c r="AX58" s="242"/>
      <c r="AY58" s="243"/>
      <c r="AZ58" s="243"/>
      <c r="BA58" s="243"/>
      <c r="BB58" s="243"/>
      <c r="BC58" s="243"/>
      <c r="BD58" s="242"/>
      <c r="BE58" s="242"/>
      <c r="BF58" s="241"/>
      <c r="BG58" s="241"/>
      <c r="BH58" s="241"/>
      <c r="BI58" s="241"/>
      <c r="BJ58" s="241"/>
    </row>
    <row r="59" spans="21:62" ht="17.100000000000001" customHeight="1">
      <c r="U59" s="241"/>
      <c r="V59" s="241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2"/>
      <c r="AS59" s="242"/>
      <c r="AT59" s="242"/>
      <c r="AU59" s="242"/>
      <c r="AV59" s="242"/>
      <c r="AW59" s="242"/>
      <c r="AX59" s="242"/>
      <c r="AY59" s="243"/>
      <c r="AZ59" s="243"/>
      <c r="BA59" s="243"/>
      <c r="BB59" s="243"/>
      <c r="BC59" s="243"/>
      <c r="BD59" s="242"/>
      <c r="BE59" s="242"/>
      <c r="BF59" s="241"/>
      <c r="BG59" s="241"/>
      <c r="BH59" s="241"/>
      <c r="BI59" s="241"/>
      <c r="BJ59" s="241"/>
    </row>
    <row r="60" spans="21:62" ht="17.100000000000001" customHeight="1">
      <c r="U60" s="241"/>
      <c r="V60" s="241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2"/>
      <c r="AS60" s="242"/>
      <c r="AT60" s="242"/>
      <c r="AU60" s="242"/>
      <c r="AV60" s="242"/>
      <c r="AW60" s="242"/>
      <c r="AX60" s="242"/>
      <c r="AY60" s="243"/>
      <c r="AZ60" s="243"/>
      <c r="BA60" s="243"/>
      <c r="BB60" s="243"/>
      <c r="BC60" s="243"/>
      <c r="BD60" s="242"/>
      <c r="BE60" s="242"/>
      <c r="BF60" s="241"/>
      <c r="BG60" s="241"/>
      <c r="BH60" s="241"/>
      <c r="BI60" s="241"/>
      <c r="BJ60" s="241"/>
    </row>
    <row r="61" spans="21:62" ht="17.100000000000001" customHeight="1">
      <c r="U61" s="241"/>
      <c r="V61" s="241"/>
      <c r="W61" s="242"/>
      <c r="X61" s="242"/>
      <c r="Y61" s="242"/>
      <c r="Z61" s="242"/>
      <c r="AA61" s="242"/>
      <c r="AB61" s="242"/>
      <c r="AC61" s="242"/>
      <c r="AD61" s="242"/>
      <c r="AE61" s="242"/>
      <c r="AF61" s="301" t="s">
        <v>428</v>
      </c>
      <c r="AG61" s="245" t="s">
        <v>6</v>
      </c>
      <c r="AH61" s="246">
        <v>0.7142857142857143</v>
      </c>
      <c r="AI61" s="246">
        <v>1</v>
      </c>
      <c r="AJ61" s="250"/>
      <c r="AK61" s="242"/>
      <c r="AL61" s="242"/>
      <c r="AM61" s="242"/>
      <c r="AN61" s="242"/>
      <c r="AO61" s="242"/>
      <c r="AP61" s="242"/>
      <c r="AQ61" s="242"/>
      <c r="AR61" s="242"/>
      <c r="AS61" s="242"/>
      <c r="AT61" s="242"/>
      <c r="AU61" s="242"/>
      <c r="AV61" s="242"/>
      <c r="AW61" s="242"/>
      <c r="AX61" s="242"/>
      <c r="AY61" s="243"/>
      <c r="AZ61" s="243"/>
      <c r="BA61" s="243"/>
      <c r="BB61" s="243"/>
      <c r="BC61" s="243"/>
      <c r="BD61" s="242"/>
      <c r="BE61" s="242"/>
      <c r="BF61" s="241"/>
      <c r="BG61" s="241"/>
      <c r="BH61" s="241"/>
      <c r="BI61" s="241"/>
      <c r="BJ61" s="241"/>
    </row>
    <row r="62" spans="21:62" ht="17.100000000000001" customHeight="1">
      <c r="U62" s="241"/>
      <c r="V62" s="241"/>
      <c r="W62" s="242"/>
      <c r="X62" s="242"/>
      <c r="Y62" s="242"/>
      <c r="Z62" s="242"/>
      <c r="AA62" s="242"/>
      <c r="AB62" s="242"/>
      <c r="AC62" s="242"/>
      <c r="AD62" s="242"/>
      <c r="AE62" s="242"/>
      <c r="AF62" s="301"/>
      <c r="AG62" s="245" t="s">
        <v>7</v>
      </c>
      <c r="AH62" s="246">
        <v>0.75</v>
      </c>
      <c r="AI62" s="246">
        <v>0.91666666666666674</v>
      </c>
      <c r="AJ62" s="250"/>
      <c r="AK62" s="242"/>
      <c r="AL62" s="242"/>
      <c r="AM62" s="242"/>
      <c r="AN62" s="242"/>
      <c r="AO62" s="242"/>
      <c r="AP62" s="242"/>
      <c r="AQ62" s="242"/>
      <c r="AR62" s="242"/>
      <c r="AS62" s="242"/>
      <c r="AT62" s="242"/>
      <c r="AU62" s="242"/>
      <c r="AV62" s="242"/>
      <c r="AW62" s="242"/>
      <c r="AX62" s="242"/>
      <c r="AY62" s="243"/>
      <c r="AZ62" s="243"/>
      <c r="BA62" s="243"/>
      <c r="BB62" s="243"/>
      <c r="BC62" s="243"/>
      <c r="BD62" s="242"/>
      <c r="BE62" s="242"/>
      <c r="BF62" s="241"/>
      <c r="BG62" s="241"/>
      <c r="BH62" s="241"/>
      <c r="BI62" s="241"/>
      <c r="BJ62" s="241"/>
    </row>
    <row r="63" spans="21:62" ht="17.100000000000001" customHeight="1">
      <c r="U63" s="241"/>
      <c r="V63" s="241"/>
      <c r="W63" s="242"/>
      <c r="X63" s="242"/>
      <c r="Y63" s="242"/>
      <c r="Z63" s="242"/>
      <c r="AA63" s="242"/>
      <c r="AB63" s="242"/>
      <c r="AC63" s="242"/>
      <c r="AD63" s="242"/>
      <c r="AE63" s="242"/>
      <c r="AF63" s="301"/>
      <c r="AG63" s="245" t="s">
        <v>8</v>
      </c>
      <c r="AH63" s="246">
        <v>0.81927710843373491</v>
      </c>
      <c r="AI63" s="246">
        <v>0.84337349397590355</v>
      </c>
      <c r="AJ63" s="250"/>
      <c r="AK63" s="242"/>
      <c r="AL63" s="242"/>
      <c r="AM63" s="242"/>
      <c r="AN63" s="303" t="s">
        <v>426</v>
      </c>
      <c r="AO63" s="303"/>
      <c r="AP63" s="304" t="s">
        <v>85</v>
      </c>
      <c r="AQ63" s="304"/>
      <c r="AR63" s="304"/>
      <c r="AS63" s="304"/>
      <c r="AT63" s="304"/>
      <c r="AU63" s="304"/>
      <c r="AV63" s="304"/>
      <c r="AW63" s="304"/>
      <c r="AX63" s="304"/>
      <c r="AY63" s="304"/>
      <c r="AZ63" s="304"/>
      <c r="BA63" s="304"/>
      <c r="BB63" s="304"/>
      <c r="BC63" s="304"/>
      <c r="BD63" s="304"/>
      <c r="BE63" s="304"/>
      <c r="BF63" s="255"/>
      <c r="BG63" s="241"/>
      <c r="BH63" s="241"/>
      <c r="BI63" s="241"/>
      <c r="BJ63" s="241"/>
    </row>
    <row r="64" spans="21:62" ht="17.100000000000001" customHeight="1">
      <c r="U64" s="241"/>
      <c r="V64" s="241"/>
      <c r="W64" s="242"/>
      <c r="X64" s="242"/>
      <c r="Y64" s="242"/>
      <c r="Z64" s="242"/>
      <c r="AA64" s="242"/>
      <c r="AB64" s="242"/>
      <c r="AC64" s="242"/>
      <c r="AD64" s="242"/>
      <c r="AE64" s="242"/>
      <c r="AF64" s="301"/>
      <c r="AG64" s="245" t="s">
        <v>9</v>
      </c>
      <c r="AH64" s="246">
        <v>0.65714285714285703</v>
      </c>
      <c r="AI64" s="246">
        <v>0.8</v>
      </c>
      <c r="AJ64" s="250"/>
      <c r="AK64" s="242"/>
      <c r="AL64" s="242"/>
      <c r="AM64" s="242"/>
      <c r="AN64" s="303"/>
      <c r="AO64" s="303"/>
      <c r="AP64" s="242" t="s">
        <v>92</v>
      </c>
      <c r="AQ64" s="242"/>
      <c r="AR64" s="242" t="s">
        <v>93</v>
      </c>
      <c r="AS64" s="242"/>
      <c r="AT64" s="242"/>
      <c r="AU64" s="242"/>
      <c r="AV64" s="242"/>
      <c r="AW64" s="242"/>
      <c r="AX64" s="242"/>
      <c r="AY64" s="243"/>
      <c r="AZ64" s="243"/>
      <c r="BA64" s="243"/>
      <c r="BB64" s="243"/>
      <c r="BC64" s="243"/>
      <c r="BD64" s="242"/>
      <c r="BE64" s="242"/>
      <c r="BF64" s="255"/>
      <c r="BG64" s="241"/>
      <c r="BH64" s="241"/>
      <c r="BI64" s="241"/>
      <c r="BJ64" s="241"/>
    </row>
    <row r="65" spans="21:62" ht="17.100000000000001" customHeight="1">
      <c r="U65" s="241"/>
      <c r="V65" s="241"/>
      <c r="W65" s="242"/>
      <c r="X65" s="242"/>
      <c r="Y65" s="242"/>
      <c r="Z65" s="242"/>
      <c r="AA65" s="242"/>
      <c r="AB65" s="242"/>
      <c r="AC65" s="242"/>
      <c r="AD65" s="242"/>
      <c r="AE65" s="242"/>
      <c r="AF65" s="301"/>
      <c r="AG65" s="242"/>
      <c r="AH65" s="242"/>
      <c r="AI65" s="242"/>
      <c r="AJ65" s="250"/>
      <c r="AK65" s="242"/>
      <c r="AL65" s="242"/>
      <c r="AM65" s="242"/>
      <c r="AN65" s="303"/>
      <c r="AO65" s="303"/>
      <c r="AP65" s="242"/>
      <c r="AQ65" s="242" t="s">
        <v>447</v>
      </c>
      <c r="AR65" s="242"/>
      <c r="AS65" s="242" t="s">
        <v>447</v>
      </c>
      <c r="AT65" s="242"/>
      <c r="AU65" s="242"/>
      <c r="AV65" s="242"/>
      <c r="AW65" s="242"/>
      <c r="AX65" s="242"/>
      <c r="AY65" s="243"/>
      <c r="AZ65" s="243"/>
      <c r="BA65" s="243"/>
      <c r="BB65" s="243"/>
      <c r="BC65" s="243"/>
      <c r="BD65" s="242"/>
      <c r="BE65" s="242"/>
      <c r="BF65" s="255"/>
      <c r="BG65" s="241"/>
      <c r="BH65" s="241"/>
      <c r="BI65" s="241"/>
      <c r="BJ65" s="241"/>
    </row>
    <row r="66" spans="21:62" ht="17.100000000000001" customHeight="1">
      <c r="U66" s="241"/>
      <c r="V66" s="241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301" t="s">
        <v>428</v>
      </c>
      <c r="AO66" s="245" t="s">
        <v>6</v>
      </c>
      <c r="AP66" s="256">
        <f>SUM(AQ66+AS66)</f>
        <v>0.16666666666666669</v>
      </c>
      <c r="AQ66" s="246">
        <v>0.16666666666666669</v>
      </c>
      <c r="AR66" s="250"/>
      <c r="AS66" s="246">
        <v>0</v>
      </c>
      <c r="AT66" s="242"/>
      <c r="AU66" s="242"/>
      <c r="AV66" s="242"/>
      <c r="AW66" s="242"/>
      <c r="AX66" s="242"/>
      <c r="AY66" s="243"/>
      <c r="AZ66" s="243"/>
      <c r="BA66" s="243"/>
      <c r="BB66" s="243"/>
      <c r="BC66" s="243"/>
      <c r="BD66" s="242"/>
      <c r="BE66" s="242"/>
      <c r="BF66" s="255"/>
      <c r="BG66" s="241"/>
      <c r="BH66" s="241"/>
      <c r="BI66" s="241"/>
      <c r="BJ66" s="241"/>
    </row>
    <row r="67" spans="21:62" ht="72">
      <c r="U67" s="241"/>
      <c r="V67" s="241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301"/>
      <c r="AO67" s="245" t="s">
        <v>7</v>
      </c>
      <c r="AP67" s="256">
        <f t="shared" ref="AP67:AP69" si="0">SUM(AQ67+AS67)</f>
        <v>0.8</v>
      </c>
      <c r="AQ67" s="246">
        <v>0.3</v>
      </c>
      <c r="AR67" s="250"/>
      <c r="AS67" s="246">
        <v>0.5</v>
      </c>
      <c r="AT67" s="242"/>
      <c r="AU67" s="242"/>
      <c r="AV67" s="242"/>
      <c r="AW67" s="242"/>
      <c r="AX67" s="242"/>
      <c r="AY67" s="243"/>
      <c r="AZ67" s="243"/>
      <c r="BA67" s="243"/>
      <c r="BB67" s="243"/>
      <c r="BC67" s="243"/>
      <c r="BD67" s="242"/>
      <c r="BE67" s="242"/>
      <c r="BF67" s="255"/>
      <c r="BG67" s="241"/>
      <c r="BH67" s="241"/>
      <c r="BI67" s="241"/>
      <c r="BJ67" s="241"/>
    </row>
    <row r="68" spans="21:62" ht="48">
      <c r="U68" s="241"/>
      <c r="V68" s="241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301"/>
      <c r="AO68" s="245" t="s">
        <v>8</v>
      </c>
      <c r="AP68" s="256">
        <f t="shared" si="0"/>
        <v>0.29113924050632911</v>
      </c>
      <c r="AQ68" s="246">
        <v>0.21518987341772153</v>
      </c>
      <c r="AR68" s="250"/>
      <c r="AS68" s="246">
        <v>7.5949367088607597E-2</v>
      </c>
      <c r="AT68" s="242"/>
      <c r="AU68" s="242"/>
      <c r="AV68" s="242"/>
      <c r="AW68" s="242"/>
      <c r="AX68" s="242"/>
      <c r="AY68" s="243"/>
      <c r="AZ68" s="243"/>
      <c r="BA68" s="243"/>
      <c r="BB68" s="243"/>
      <c r="BC68" s="243"/>
      <c r="BD68" s="242"/>
      <c r="BE68" s="242"/>
      <c r="BF68" s="255"/>
      <c r="BG68" s="241"/>
      <c r="BH68" s="241"/>
      <c r="BI68" s="241"/>
      <c r="BJ68" s="241"/>
    </row>
    <row r="69" spans="21:62" ht="36">
      <c r="U69" s="241"/>
      <c r="V69" s="241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2"/>
      <c r="AL69" s="242"/>
      <c r="AM69" s="242"/>
      <c r="AN69" s="301"/>
      <c r="AO69" s="245" t="s">
        <v>9</v>
      </c>
      <c r="AP69" s="256">
        <f t="shared" si="0"/>
        <v>0.31428571428571428</v>
      </c>
      <c r="AQ69" s="246">
        <v>0.22857142857142856</v>
      </c>
      <c r="AR69" s="250"/>
      <c r="AS69" s="246">
        <v>8.5714285714285715E-2</v>
      </c>
      <c r="AT69" s="242"/>
      <c r="AU69" s="242"/>
      <c r="AV69" s="242"/>
      <c r="AW69" s="242"/>
      <c r="AX69" s="242"/>
      <c r="AY69" s="243"/>
      <c r="AZ69" s="243"/>
      <c r="BA69" s="243"/>
      <c r="BB69" s="243"/>
      <c r="BC69" s="243"/>
      <c r="BD69" s="242"/>
      <c r="BE69" s="242"/>
      <c r="BF69" s="255"/>
      <c r="BG69" s="241"/>
      <c r="BH69" s="241"/>
      <c r="BI69" s="241"/>
      <c r="BJ69" s="241"/>
    </row>
    <row r="70" spans="21:62">
      <c r="U70" s="241"/>
      <c r="V70" s="241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2"/>
      <c r="AU70" s="242"/>
      <c r="AV70" s="242"/>
      <c r="AW70" s="242"/>
      <c r="AX70" s="242"/>
      <c r="AY70" s="243"/>
      <c r="AZ70" s="243"/>
      <c r="BA70" s="243"/>
      <c r="BB70" s="243"/>
      <c r="BC70" s="243"/>
      <c r="BD70" s="242"/>
      <c r="BE70" s="242"/>
      <c r="BF70" s="241"/>
      <c r="BG70" s="241"/>
      <c r="BH70" s="241"/>
      <c r="BI70" s="241"/>
      <c r="BJ70" s="241"/>
    </row>
    <row r="71" spans="21:62">
      <c r="U71" s="241"/>
      <c r="V71" s="241"/>
      <c r="W71" s="241"/>
      <c r="X71" s="241"/>
      <c r="Y71" s="241"/>
      <c r="Z71" s="241"/>
      <c r="AA71" s="241"/>
      <c r="AB71" s="241"/>
      <c r="AC71" s="241"/>
      <c r="AD71" s="241"/>
      <c r="AE71" s="241"/>
      <c r="AF71" s="241"/>
      <c r="AG71" s="241"/>
      <c r="AH71" s="241"/>
      <c r="AI71" s="241"/>
      <c r="AJ71" s="241"/>
      <c r="AK71" s="241"/>
      <c r="AL71" s="241"/>
      <c r="AM71" s="241"/>
      <c r="AN71" s="241"/>
      <c r="AO71" s="241"/>
      <c r="AP71" s="241"/>
      <c r="AQ71" s="241"/>
      <c r="AR71" s="241"/>
      <c r="AS71" s="241"/>
      <c r="AT71" s="241"/>
      <c r="AU71" s="241"/>
      <c r="AV71" s="241"/>
      <c r="AW71" s="241"/>
      <c r="AX71" s="241"/>
      <c r="AY71" s="148"/>
      <c r="AZ71" s="148"/>
      <c r="BA71" s="148"/>
      <c r="BB71" s="148"/>
      <c r="BC71" s="148"/>
      <c r="BD71" s="241"/>
      <c r="BE71" s="241"/>
      <c r="BF71" s="241"/>
      <c r="BG71" s="241"/>
      <c r="BH71" s="241"/>
      <c r="BI71" s="241"/>
      <c r="BJ71" s="241"/>
    </row>
    <row r="72" spans="21:62">
      <c r="U72" s="241"/>
      <c r="V72" s="241"/>
      <c r="W72" s="241"/>
      <c r="X72" s="241"/>
      <c r="Y72" s="241"/>
      <c r="Z72" s="241"/>
      <c r="AA72" s="241"/>
      <c r="AB72" s="241"/>
      <c r="AC72" s="241"/>
      <c r="AD72" s="241"/>
      <c r="AE72" s="241"/>
      <c r="AF72" s="241"/>
      <c r="AG72" s="241"/>
      <c r="AH72" s="241"/>
      <c r="AI72" s="241"/>
      <c r="AJ72" s="241"/>
      <c r="AK72" s="241"/>
      <c r="AL72" s="241"/>
      <c r="AM72" s="241"/>
      <c r="AN72" s="241"/>
      <c r="AO72" s="241"/>
      <c r="AP72" s="241"/>
      <c r="AQ72" s="241"/>
      <c r="AR72" s="241"/>
      <c r="AS72" s="241"/>
      <c r="AT72" s="241"/>
      <c r="AU72" s="241"/>
      <c r="AV72" s="241"/>
      <c r="AW72" s="241"/>
      <c r="AX72" s="241"/>
      <c r="AY72" s="148"/>
      <c r="AZ72" s="148"/>
      <c r="BA72" s="148"/>
      <c r="BB72" s="148"/>
      <c r="BC72" s="148"/>
      <c r="BD72" s="241"/>
      <c r="BE72" s="241"/>
      <c r="BF72" s="241"/>
      <c r="BG72" s="241"/>
      <c r="BH72" s="241"/>
      <c r="BI72" s="241"/>
      <c r="BJ72" s="241"/>
    </row>
    <row r="73" spans="21:62"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1"/>
      <c r="AL73" s="241"/>
      <c r="AM73" s="241"/>
      <c r="AN73" s="241"/>
      <c r="AO73" s="241"/>
      <c r="AP73" s="241"/>
      <c r="AQ73" s="241"/>
      <c r="AR73" s="241"/>
      <c r="AS73" s="241"/>
      <c r="AT73" s="241"/>
      <c r="AU73" s="241"/>
      <c r="AV73" s="241"/>
      <c r="AW73" s="241"/>
      <c r="AX73" s="241"/>
      <c r="AY73" s="148"/>
      <c r="AZ73" s="148"/>
      <c r="BA73" s="148"/>
      <c r="BB73" s="148"/>
      <c r="BC73" s="148"/>
      <c r="BD73" s="241"/>
      <c r="BE73" s="241"/>
      <c r="BF73" s="241"/>
      <c r="BG73" s="241"/>
      <c r="BH73" s="241"/>
      <c r="BI73" s="241"/>
      <c r="BJ73" s="241"/>
    </row>
    <row r="74" spans="21:62">
      <c r="U74" s="241"/>
      <c r="V74" s="241"/>
      <c r="W74" s="241"/>
      <c r="X74" s="241"/>
      <c r="Y74" s="241"/>
      <c r="Z74" s="241"/>
      <c r="AA74" s="241"/>
      <c r="AB74" s="241"/>
      <c r="AC74" s="241"/>
      <c r="AD74" s="241"/>
      <c r="AE74" s="241"/>
      <c r="AF74" s="241"/>
      <c r="AG74" s="241"/>
      <c r="AH74" s="241"/>
      <c r="AI74" s="241"/>
      <c r="AJ74" s="241"/>
      <c r="AK74" s="241"/>
      <c r="AL74" s="241"/>
      <c r="AM74" s="241"/>
      <c r="AN74" s="241"/>
      <c r="AO74" s="241"/>
      <c r="AP74" s="241"/>
      <c r="AQ74" s="241"/>
      <c r="AR74" s="241"/>
      <c r="AS74" s="241"/>
      <c r="AT74" s="241"/>
      <c r="AU74" s="241"/>
      <c r="AV74" s="241"/>
      <c r="AW74" s="241"/>
      <c r="AX74" s="241"/>
      <c r="AY74" s="148"/>
      <c r="AZ74" s="148"/>
      <c r="BA74" s="148"/>
      <c r="BB74" s="148"/>
      <c r="BC74" s="148"/>
      <c r="BD74" s="241"/>
      <c r="BE74" s="241"/>
      <c r="BF74" s="241"/>
      <c r="BG74" s="241"/>
      <c r="BH74" s="241"/>
      <c r="BI74" s="241"/>
      <c r="BJ74" s="241"/>
    </row>
    <row r="75" spans="21:62">
      <c r="U75" s="241"/>
      <c r="V75" s="241"/>
      <c r="W75" s="241"/>
      <c r="X75" s="241"/>
      <c r="Y75" s="241"/>
      <c r="Z75" s="241"/>
      <c r="AA75" s="241"/>
      <c r="AB75" s="241"/>
      <c r="AC75" s="241"/>
      <c r="AD75" s="241"/>
      <c r="AE75" s="241"/>
      <c r="AF75" s="241"/>
      <c r="AG75" s="241"/>
      <c r="AH75" s="241"/>
      <c r="AI75" s="241"/>
      <c r="AJ75" s="241"/>
      <c r="AK75" s="241"/>
      <c r="AL75" s="241"/>
      <c r="AM75" s="241"/>
      <c r="AN75" s="241"/>
      <c r="AO75" s="241"/>
      <c r="AP75" s="241"/>
      <c r="AQ75" s="241"/>
      <c r="AR75" s="241"/>
      <c r="AS75" s="241"/>
      <c r="AT75" s="241"/>
      <c r="AU75" s="241"/>
      <c r="AV75" s="241"/>
      <c r="AW75" s="241"/>
      <c r="AX75" s="241"/>
      <c r="AY75" s="148"/>
      <c r="AZ75" s="148"/>
      <c r="BA75" s="148"/>
      <c r="BB75" s="148"/>
      <c r="BC75" s="148"/>
      <c r="BD75" s="241"/>
      <c r="BE75" s="241"/>
      <c r="BF75" s="241"/>
      <c r="BG75" s="241"/>
      <c r="BH75" s="241"/>
      <c r="BI75" s="241"/>
      <c r="BJ75" s="241"/>
    </row>
    <row r="76" spans="21:62"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  <c r="AE76" s="241"/>
      <c r="AF76" s="241"/>
      <c r="AG76" s="241"/>
      <c r="AH76" s="241"/>
      <c r="AI76" s="241"/>
      <c r="AJ76" s="241"/>
      <c r="AK76" s="241"/>
      <c r="AL76" s="241"/>
      <c r="AM76" s="241"/>
      <c r="AN76" s="241"/>
      <c r="AO76" s="241"/>
      <c r="AP76" s="241"/>
      <c r="AQ76" s="241"/>
      <c r="AR76" s="241"/>
      <c r="AS76" s="241"/>
      <c r="AT76" s="241"/>
      <c r="AU76" s="241"/>
      <c r="AV76" s="241"/>
      <c r="AW76" s="241"/>
      <c r="AX76" s="241"/>
      <c r="AY76" s="148"/>
      <c r="AZ76" s="148"/>
      <c r="BA76" s="148"/>
      <c r="BB76" s="148"/>
      <c r="BC76" s="148"/>
      <c r="BD76" s="241"/>
      <c r="BE76" s="241"/>
      <c r="BF76" s="241"/>
      <c r="BG76" s="241"/>
      <c r="BH76" s="241"/>
      <c r="BI76" s="241"/>
      <c r="BJ76" s="241"/>
    </row>
    <row r="77" spans="21:62">
      <c r="U77" s="241"/>
      <c r="V77" s="241"/>
      <c r="W77" s="241"/>
      <c r="X77" s="241"/>
      <c r="Y77" s="241"/>
      <c r="Z77" s="241"/>
      <c r="AA77" s="241"/>
      <c r="AB77" s="241"/>
      <c r="AC77" s="241"/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241"/>
      <c r="AQ77" s="241"/>
      <c r="AR77" s="241"/>
      <c r="AS77" s="241"/>
      <c r="AT77" s="241"/>
      <c r="AU77" s="241"/>
      <c r="AV77" s="241"/>
      <c r="AW77" s="241"/>
      <c r="AX77" s="241"/>
      <c r="AY77" s="148"/>
      <c r="AZ77" s="148"/>
      <c r="BA77" s="148"/>
      <c r="BB77" s="148"/>
      <c r="BC77" s="148"/>
      <c r="BD77" s="241"/>
      <c r="BE77" s="241"/>
      <c r="BF77" s="241"/>
      <c r="BG77" s="241"/>
      <c r="BH77" s="241"/>
      <c r="BI77" s="241"/>
      <c r="BJ77" s="241"/>
    </row>
    <row r="78" spans="21:62"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241"/>
      <c r="AQ78" s="241"/>
      <c r="AR78" s="241"/>
      <c r="AS78" s="241"/>
      <c r="AT78" s="241"/>
      <c r="AU78" s="241"/>
      <c r="AV78" s="241"/>
      <c r="AW78" s="241"/>
      <c r="AX78" s="241"/>
      <c r="AY78" s="148"/>
      <c r="AZ78" s="148"/>
      <c r="BA78" s="148"/>
      <c r="BB78" s="148"/>
      <c r="BC78" s="148"/>
      <c r="BD78" s="241"/>
      <c r="BE78" s="241"/>
      <c r="BF78" s="241"/>
      <c r="BG78" s="241"/>
      <c r="BH78" s="241"/>
      <c r="BI78" s="241"/>
      <c r="BJ78" s="241"/>
    </row>
    <row r="79" spans="21:62">
      <c r="U79" s="241"/>
      <c r="V79" s="241"/>
      <c r="W79" s="241"/>
      <c r="X79" s="241"/>
      <c r="Y79" s="241"/>
      <c r="Z79" s="241"/>
      <c r="AA79" s="241"/>
      <c r="AB79" s="241"/>
      <c r="AC79" s="241"/>
      <c r="AD79" s="241"/>
      <c r="AE79" s="241"/>
      <c r="AF79" s="241"/>
      <c r="AG79" s="241"/>
      <c r="AH79" s="241"/>
      <c r="AI79" s="241"/>
      <c r="AJ79" s="241"/>
      <c r="AK79" s="241"/>
      <c r="AL79" s="241"/>
      <c r="AM79" s="241"/>
      <c r="AN79" s="241"/>
      <c r="AO79" s="241"/>
      <c r="AP79" s="241"/>
      <c r="AQ79" s="241"/>
      <c r="AR79" s="241"/>
      <c r="AS79" s="241"/>
      <c r="AT79" s="241"/>
      <c r="AU79" s="241"/>
      <c r="AV79" s="241"/>
      <c r="AW79" s="241"/>
      <c r="AX79" s="241"/>
      <c r="AY79" s="148"/>
      <c r="AZ79" s="148"/>
      <c r="BA79" s="148"/>
      <c r="BB79" s="148"/>
      <c r="BC79" s="148"/>
      <c r="BD79" s="241"/>
      <c r="BE79" s="241"/>
      <c r="BF79" s="241"/>
      <c r="BG79" s="241"/>
      <c r="BH79" s="241"/>
      <c r="BI79" s="241"/>
      <c r="BJ79" s="241"/>
    </row>
    <row r="80" spans="21:62">
      <c r="U80" s="241"/>
      <c r="V80" s="241"/>
      <c r="W80" s="241"/>
      <c r="X80" s="241"/>
      <c r="Y80" s="241"/>
      <c r="Z80" s="241"/>
      <c r="AA80" s="241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1"/>
      <c r="AO80" s="241"/>
      <c r="AP80" s="241"/>
      <c r="AQ80" s="241"/>
      <c r="AR80" s="241"/>
      <c r="AS80" s="241"/>
      <c r="AT80" s="241"/>
      <c r="AU80" s="241"/>
      <c r="AV80" s="241"/>
      <c r="AW80" s="241"/>
      <c r="AX80" s="241"/>
      <c r="AY80" s="148"/>
      <c r="AZ80" s="148"/>
      <c r="BA80" s="148"/>
      <c r="BB80" s="148"/>
      <c r="BC80" s="148"/>
      <c r="BD80" s="241"/>
      <c r="BE80" s="241"/>
      <c r="BF80" s="241"/>
      <c r="BG80" s="241"/>
      <c r="BH80" s="241"/>
      <c r="BI80" s="241"/>
      <c r="BJ80" s="241"/>
    </row>
    <row r="81" spans="21:62">
      <c r="U81" s="241"/>
      <c r="V81" s="241"/>
      <c r="W81" s="241"/>
      <c r="X81" s="241"/>
      <c r="Y81" s="241"/>
      <c r="Z81" s="241"/>
      <c r="AA81" s="241"/>
      <c r="AB81" s="241"/>
      <c r="AC81" s="241"/>
      <c r="AD81" s="241"/>
      <c r="AE81" s="241"/>
      <c r="AF81" s="241"/>
      <c r="AG81" s="241"/>
      <c r="AH81" s="241"/>
      <c r="AI81" s="241"/>
      <c r="AJ81" s="241"/>
      <c r="AK81" s="241"/>
      <c r="AL81" s="241"/>
      <c r="AM81" s="241"/>
      <c r="AN81" s="241"/>
      <c r="AO81" s="241"/>
      <c r="AP81" s="241"/>
      <c r="AQ81" s="241"/>
      <c r="AR81" s="241"/>
      <c r="AS81" s="241"/>
      <c r="AT81" s="241"/>
      <c r="AU81" s="241"/>
      <c r="AV81" s="241"/>
      <c r="AW81" s="241"/>
      <c r="AX81" s="241"/>
      <c r="AY81" s="148"/>
      <c r="AZ81" s="148"/>
      <c r="BA81" s="148"/>
      <c r="BB81" s="148"/>
      <c r="BC81" s="148"/>
      <c r="BD81" s="241"/>
      <c r="BE81" s="241"/>
      <c r="BF81" s="241"/>
      <c r="BG81" s="241"/>
      <c r="BH81" s="241"/>
      <c r="BI81" s="241"/>
      <c r="BJ81" s="241"/>
    </row>
    <row r="82" spans="21:62">
      <c r="U82" s="241"/>
      <c r="V82" s="241"/>
      <c r="W82" s="241"/>
      <c r="X82" s="241"/>
      <c r="Y82" s="241"/>
      <c r="Z82" s="241"/>
      <c r="AA82" s="241"/>
      <c r="AB82" s="241"/>
      <c r="AC82" s="241"/>
      <c r="AD82" s="241"/>
      <c r="AE82" s="241"/>
      <c r="AF82" s="241"/>
      <c r="AG82" s="241"/>
      <c r="AH82" s="241"/>
      <c r="AI82" s="241"/>
      <c r="AJ82" s="241"/>
      <c r="AK82" s="241"/>
      <c r="AL82" s="241"/>
      <c r="AM82" s="241"/>
      <c r="AN82" s="241"/>
      <c r="AO82" s="241"/>
      <c r="AP82" s="241"/>
      <c r="AQ82" s="241"/>
      <c r="AR82" s="241"/>
      <c r="AS82" s="241"/>
      <c r="AT82" s="241"/>
      <c r="AU82" s="241"/>
      <c r="AV82" s="241"/>
      <c r="AW82" s="241"/>
      <c r="AX82" s="241"/>
      <c r="AY82" s="148"/>
      <c r="AZ82" s="148"/>
      <c r="BA82" s="148"/>
      <c r="BB82" s="148"/>
      <c r="BC82" s="148"/>
      <c r="BD82" s="241"/>
      <c r="BE82" s="241"/>
      <c r="BF82" s="241"/>
      <c r="BG82" s="241"/>
      <c r="BH82" s="241"/>
      <c r="BI82" s="241"/>
      <c r="BJ82" s="241"/>
    </row>
    <row r="83" spans="21:62">
      <c r="U83" s="241"/>
      <c r="V83" s="241"/>
      <c r="W83" s="241"/>
      <c r="X83" s="241"/>
      <c r="Y83" s="241"/>
      <c r="Z83" s="241"/>
      <c r="AA83" s="241"/>
      <c r="AB83" s="241"/>
      <c r="AC83" s="241"/>
      <c r="AD83" s="241"/>
      <c r="AE83" s="241"/>
      <c r="AF83" s="241"/>
      <c r="AG83" s="241"/>
      <c r="AH83" s="241"/>
      <c r="AI83" s="241"/>
      <c r="AJ83" s="241"/>
      <c r="AK83" s="241"/>
      <c r="AL83" s="241"/>
      <c r="AM83" s="241"/>
      <c r="AN83" s="241"/>
      <c r="AO83" s="241"/>
      <c r="AP83" s="241"/>
      <c r="AQ83" s="241"/>
      <c r="AR83" s="241"/>
      <c r="AS83" s="241"/>
      <c r="AT83" s="241"/>
      <c r="AU83" s="241"/>
      <c r="AV83" s="241"/>
      <c r="AW83" s="241"/>
      <c r="AX83" s="241"/>
      <c r="AY83" s="148"/>
      <c r="AZ83" s="148"/>
      <c r="BA83" s="148"/>
      <c r="BB83" s="148"/>
      <c r="BC83" s="148"/>
      <c r="BD83" s="241"/>
      <c r="BE83" s="241"/>
      <c r="BF83" s="241"/>
      <c r="BG83" s="241"/>
      <c r="BH83" s="241"/>
      <c r="BI83" s="241"/>
      <c r="BJ83" s="241"/>
    </row>
    <row r="84" spans="21:62">
      <c r="U84" s="241"/>
      <c r="V84" s="241"/>
      <c r="W84" s="241"/>
      <c r="X84" s="241"/>
      <c r="Y84" s="241"/>
      <c r="Z84" s="241"/>
      <c r="AA84" s="241"/>
      <c r="AB84" s="241"/>
      <c r="AC84" s="241"/>
      <c r="AD84" s="241"/>
      <c r="AE84" s="241"/>
      <c r="AF84" s="241"/>
      <c r="AG84" s="241"/>
      <c r="AH84" s="241"/>
      <c r="AI84" s="241"/>
      <c r="AJ84" s="241"/>
      <c r="AK84" s="241"/>
      <c r="AL84" s="241"/>
      <c r="AM84" s="241"/>
      <c r="AN84" s="241"/>
      <c r="AO84" s="241"/>
      <c r="AP84" s="241"/>
      <c r="AQ84" s="241"/>
      <c r="AR84" s="241"/>
      <c r="AS84" s="241"/>
      <c r="AT84" s="241"/>
      <c r="AU84" s="241"/>
      <c r="AV84" s="241"/>
      <c r="AW84" s="241"/>
      <c r="AX84" s="241"/>
      <c r="AY84" s="148"/>
      <c r="AZ84" s="148"/>
      <c r="BA84" s="148"/>
      <c r="BB84" s="148"/>
      <c r="BC84" s="148"/>
      <c r="BD84" s="241"/>
      <c r="BE84" s="241"/>
      <c r="BF84" s="241"/>
      <c r="BG84" s="241"/>
      <c r="BH84" s="241"/>
      <c r="BI84" s="241"/>
      <c r="BJ84" s="241"/>
    </row>
    <row r="85" spans="21:62"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P85" s="241"/>
      <c r="AQ85" s="241"/>
      <c r="AR85" s="241"/>
      <c r="AS85" s="241"/>
      <c r="AT85" s="241"/>
      <c r="AU85" s="241"/>
      <c r="AV85" s="241"/>
      <c r="AW85" s="241"/>
      <c r="AX85" s="241"/>
      <c r="AY85" s="148"/>
      <c r="AZ85" s="148"/>
      <c r="BA85" s="148"/>
      <c r="BB85" s="148"/>
      <c r="BC85" s="148"/>
      <c r="BD85" s="241"/>
      <c r="BE85" s="241"/>
      <c r="BF85" s="241"/>
      <c r="BG85" s="241"/>
      <c r="BH85" s="241"/>
      <c r="BI85" s="241"/>
      <c r="BJ85" s="241"/>
    </row>
    <row r="86" spans="21:62">
      <c r="U86" s="241"/>
      <c r="V86" s="241"/>
      <c r="W86" s="241"/>
      <c r="X86" s="241"/>
      <c r="Y86" s="241"/>
      <c r="Z86" s="241"/>
      <c r="AA86" s="241"/>
      <c r="AB86" s="241"/>
      <c r="AC86" s="241"/>
      <c r="AD86" s="241"/>
      <c r="AE86" s="241"/>
      <c r="AF86" s="241"/>
      <c r="AG86" s="241"/>
      <c r="AH86" s="241"/>
      <c r="AI86" s="241"/>
      <c r="AJ86" s="241"/>
      <c r="AK86" s="241"/>
      <c r="AL86" s="241"/>
      <c r="AM86" s="241"/>
      <c r="AN86" s="241"/>
      <c r="AO86" s="241"/>
      <c r="AP86" s="241"/>
      <c r="AQ86" s="241"/>
      <c r="AR86" s="241"/>
      <c r="AS86" s="241"/>
      <c r="AT86" s="241"/>
      <c r="AU86" s="241"/>
      <c r="AV86" s="241"/>
      <c r="AW86" s="241"/>
      <c r="AX86" s="241"/>
      <c r="AY86" s="148"/>
      <c r="AZ86" s="148"/>
      <c r="BA86" s="148"/>
      <c r="BB86" s="148"/>
      <c r="BC86" s="148"/>
      <c r="BD86" s="241"/>
      <c r="BE86" s="241"/>
      <c r="BF86" s="241"/>
      <c r="BG86" s="241"/>
      <c r="BH86" s="241"/>
      <c r="BI86" s="241"/>
      <c r="BJ86" s="241"/>
    </row>
    <row r="87" spans="21:62">
      <c r="U87" s="241"/>
      <c r="V87" s="241"/>
      <c r="W87" s="241"/>
      <c r="X87" s="241"/>
      <c r="Y87" s="241"/>
      <c r="Z87" s="241"/>
      <c r="AA87" s="241"/>
      <c r="AB87" s="241"/>
      <c r="AC87" s="241"/>
      <c r="AD87" s="241"/>
      <c r="AE87" s="241"/>
      <c r="AF87" s="241"/>
      <c r="AG87" s="241"/>
      <c r="AH87" s="241"/>
      <c r="AI87" s="241"/>
      <c r="AJ87" s="241"/>
      <c r="AK87" s="241"/>
      <c r="AL87" s="241"/>
      <c r="AM87" s="241"/>
      <c r="AN87" s="241"/>
      <c r="AO87" s="241"/>
      <c r="AP87" s="241"/>
      <c r="AQ87" s="241"/>
      <c r="AR87" s="241"/>
      <c r="AS87" s="241"/>
      <c r="AT87" s="241"/>
      <c r="AU87" s="241"/>
      <c r="AV87" s="241"/>
      <c r="AW87" s="241"/>
      <c r="AX87" s="241"/>
      <c r="AY87" s="148"/>
      <c r="AZ87" s="148"/>
      <c r="BA87" s="148"/>
      <c r="BB87" s="148"/>
      <c r="BC87" s="148"/>
      <c r="BD87" s="241"/>
      <c r="BE87" s="241"/>
      <c r="BF87" s="241"/>
      <c r="BG87" s="241"/>
      <c r="BH87" s="241"/>
      <c r="BI87" s="241"/>
      <c r="BJ87" s="241"/>
    </row>
    <row r="88" spans="21:62">
      <c r="U88" s="241"/>
      <c r="V88" s="241"/>
      <c r="W88" s="241"/>
      <c r="X88" s="241"/>
      <c r="Y88" s="241"/>
      <c r="Z88" s="241"/>
      <c r="AA88" s="241"/>
      <c r="AB88" s="241"/>
      <c r="AC88" s="241"/>
      <c r="AD88" s="241"/>
      <c r="AE88" s="241"/>
      <c r="AF88" s="241"/>
      <c r="AG88" s="241"/>
      <c r="AH88" s="241"/>
      <c r="AI88" s="241"/>
      <c r="AJ88" s="241"/>
      <c r="AK88" s="241"/>
      <c r="AL88" s="241"/>
      <c r="AM88" s="241"/>
      <c r="AN88" s="241"/>
      <c r="AO88" s="241"/>
      <c r="AP88" s="241"/>
      <c r="AQ88" s="241"/>
      <c r="AR88" s="241"/>
      <c r="AS88" s="241"/>
      <c r="AT88" s="241"/>
      <c r="AU88" s="241"/>
      <c r="AV88" s="241"/>
      <c r="AW88" s="241"/>
      <c r="AX88" s="241"/>
      <c r="AY88" s="148"/>
      <c r="AZ88" s="148"/>
      <c r="BA88" s="148"/>
      <c r="BB88" s="148"/>
      <c r="BC88" s="148"/>
      <c r="BD88" s="241"/>
      <c r="BE88" s="241"/>
      <c r="BF88" s="241"/>
      <c r="BG88" s="241"/>
      <c r="BH88" s="241"/>
      <c r="BI88" s="241"/>
      <c r="BJ88" s="241"/>
    </row>
    <row r="89" spans="21:62">
      <c r="U89" s="241"/>
      <c r="V89" s="241"/>
      <c r="W89" s="241"/>
      <c r="X89" s="241"/>
      <c r="Y89" s="241"/>
      <c r="Z89" s="241"/>
      <c r="AA89" s="241"/>
      <c r="AB89" s="241"/>
      <c r="AC89" s="241"/>
      <c r="AD89" s="241"/>
      <c r="AE89" s="241"/>
      <c r="AF89" s="241"/>
      <c r="AG89" s="241"/>
      <c r="AH89" s="241"/>
      <c r="AI89" s="241"/>
      <c r="AJ89" s="241"/>
      <c r="AK89" s="241"/>
      <c r="AL89" s="241"/>
      <c r="AM89" s="241"/>
      <c r="AN89" s="241"/>
      <c r="AO89" s="241"/>
      <c r="AP89" s="241"/>
      <c r="AQ89" s="241"/>
      <c r="AR89" s="241"/>
      <c r="AS89" s="241"/>
      <c r="AT89" s="241"/>
      <c r="AU89" s="241"/>
      <c r="AV89" s="241"/>
      <c r="AW89" s="241"/>
      <c r="AX89" s="241"/>
      <c r="AY89" s="148"/>
      <c r="AZ89" s="148"/>
      <c r="BA89" s="148"/>
      <c r="BB89" s="148"/>
      <c r="BC89" s="148"/>
      <c r="BD89" s="241"/>
      <c r="BE89" s="241"/>
      <c r="BF89" s="241"/>
      <c r="BG89" s="241"/>
      <c r="BH89" s="241"/>
      <c r="BI89" s="241"/>
      <c r="BJ89" s="241"/>
    </row>
    <row r="90" spans="21:62">
      <c r="U90" s="241"/>
      <c r="V90" s="241"/>
      <c r="W90" s="241"/>
      <c r="X90" s="241"/>
      <c r="Y90" s="241"/>
      <c r="Z90" s="241"/>
      <c r="AA90" s="241"/>
      <c r="AB90" s="241"/>
      <c r="AC90" s="241"/>
      <c r="AD90" s="241"/>
      <c r="AE90" s="241"/>
      <c r="AF90" s="241"/>
      <c r="AG90" s="241"/>
      <c r="AH90" s="241"/>
      <c r="AI90" s="241"/>
      <c r="AJ90" s="241"/>
      <c r="AK90" s="241"/>
      <c r="AL90" s="241"/>
      <c r="AM90" s="241"/>
      <c r="AN90" s="241"/>
      <c r="AO90" s="241"/>
      <c r="AP90" s="241"/>
      <c r="AQ90" s="241"/>
      <c r="AR90" s="241"/>
      <c r="AS90" s="241"/>
      <c r="AT90" s="241"/>
      <c r="AU90" s="241"/>
      <c r="AV90" s="241"/>
      <c r="AW90" s="241"/>
      <c r="AX90" s="241"/>
      <c r="AY90" s="148"/>
      <c r="AZ90" s="148"/>
      <c r="BA90" s="148"/>
      <c r="BB90" s="148"/>
      <c r="BC90" s="148"/>
      <c r="BD90" s="241"/>
      <c r="BE90" s="241"/>
      <c r="BF90" s="241"/>
      <c r="BG90" s="241"/>
      <c r="BH90" s="241"/>
      <c r="BI90" s="241"/>
      <c r="BJ90" s="241"/>
    </row>
    <row r="91" spans="21:62">
      <c r="U91" s="241"/>
      <c r="V91" s="241"/>
      <c r="W91" s="241"/>
      <c r="X91" s="241"/>
      <c r="Y91" s="241"/>
      <c r="Z91" s="241"/>
      <c r="AA91" s="241"/>
      <c r="AB91" s="241"/>
      <c r="AC91" s="241"/>
      <c r="AD91" s="241"/>
      <c r="AE91" s="241"/>
      <c r="AF91" s="241"/>
      <c r="AG91" s="241"/>
      <c r="AH91" s="241"/>
      <c r="AI91" s="241"/>
      <c r="AJ91" s="241"/>
      <c r="AK91" s="241"/>
      <c r="AL91" s="241"/>
      <c r="AM91" s="241"/>
      <c r="AN91" s="241"/>
      <c r="AO91" s="241"/>
      <c r="AP91" s="241"/>
      <c r="AQ91" s="241"/>
      <c r="AR91" s="241"/>
      <c r="AS91" s="241"/>
      <c r="AT91" s="241"/>
      <c r="AU91" s="241"/>
      <c r="AV91" s="241"/>
      <c r="AW91" s="241"/>
      <c r="AX91" s="241"/>
      <c r="AY91" s="148"/>
      <c r="AZ91" s="148"/>
      <c r="BA91" s="148"/>
      <c r="BB91" s="148"/>
      <c r="BC91" s="148"/>
      <c r="BD91" s="241"/>
      <c r="BE91" s="241"/>
      <c r="BF91" s="241"/>
      <c r="BG91" s="241"/>
      <c r="BH91" s="241"/>
      <c r="BI91" s="241"/>
      <c r="BJ91" s="241"/>
    </row>
    <row r="92" spans="21:62"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1"/>
      <c r="AH92" s="241"/>
      <c r="AI92" s="241"/>
      <c r="AJ92" s="241"/>
      <c r="AK92" s="241"/>
      <c r="AL92" s="241"/>
      <c r="AM92" s="241"/>
      <c r="AN92" s="241"/>
      <c r="AO92" s="241"/>
      <c r="AP92" s="241"/>
      <c r="AQ92" s="241"/>
      <c r="AR92" s="241"/>
      <c r="AS92" s="241"/>
      <c r="AT92" s="241"/>
      <c r="AU92" s="241"/>
      <c r="AV92" s="241"/>
      <c r="AW92" s="241"/>
      <c r="AX92" s="241"/>
      <c r="AY92" s="148"/>
      <c r="AZ92" s="148"/>
      <c r="BA92" s="148"/>
      <c r="BB92" s="148"/>
      <c r="BC92" s="148"/>
      <c r="BD92" s="241"/>
      <c r="BE92" s="241"/>
      <c r="BF92" s="241"/>
      <c r="BG92" s="241"/>
      <c r="BH92" s="241"/>
      <c r="BI92" s="241"/>
      <c r="BJ92" s="241"/>
    </row>
    <row r="93" spans="21:62">
      <c r="U93" s="241"/>
      <c r="V93" s="241"/>
      <c r="W93" s="241"/>
      <c r="X93" s="241"/>
      <c r="Y93" s="241"/>
      <c r="Z93" s="241"/>
      <c r="AA93" s="241"/>
      <c r="AB93" s="241"/>
      <c r="AC93" s="241"/>
      <c r="AD93" s="241"/>
      <c r="AE93" s="241"/>
      <c r="AF93" s="241"/>
      <c r="AG93" s="241"/>
      <c r="AH93" s="241"/>
      <c r="AI93" s="241"/>
      <c r="AJ93" s="241"/>
      <c r="AK93" s="241"/>
      <c r="AL93" s="241"/>
      <c r="AM93" s="241"/>
      <c r="AN93" s="241"/>
      <c r="AO93" s="241"/>
      <c r="AP93" s="241"/>
      <c r="AQ93" s="241"/>
      <c r="AR93" s="241"/>
      <c r="AS93" s="241"/>
      <c r="AT93" s="241"/>
      <c r="AU93" s="241"/>
      <c r="AV93" s="241"/>
      <c r="AW93" s="241"/>
      <c r="AX93" s="241"/>
      <c r="AY93" s="148"/>
      <c r="AZ93" s="148"/>
      <c r="BA93" s="148"/>
      <c r="BB93" s="148"/>
      <c r="BC93" s="148"/>
      <c r="BD93" s="241"/>
      <c r="BE93" s="241"/>
      <c r="BF93" s="241"/>
      <c r="BG93" s="241"/>
      <c r="BH93" s="241"/>
      <c r="BI93" s="241"/>
      <c r="BJ93" s="241"/>
    </row>
    <row r="94" spans="21:62">
      <c r="U94" s="241"/>
      <c r="V94" s="241"/>
      <c r="W94" s="241"/>
      <c r="X94" s="241"/>
      <c r="Y94" s="241"/>
      <c r="Z94" s="241"/>
      <c r="AA94" s="241"/>
      <c r="AB94" s="241"/>
      <c r="AC94" s="241"/>
      <c r="AD94" s="241"/>
      <c r="AE94" s="241"/>
      <c r="AF94" s="241"/>
      <c r="AG94" s="241"/>
      <c r="AH94" s="241"/>
      <c r="AI94" s="241"/>
      <c r="AJ94" s="241"/>
      <c r="AK94" s="241"/>
      <c r="AL94" s="241"/>
      <c r="AM94" s="241"/>
      <c r="AN94" s="241"/>
      <c r="AO94" s="241"/>
      <c r="AP94" s="241"/>
      <c r="AQ94" s="241"/>
      <c r="AR94" s="241"/>
      <c r="AS94" s="241"/>
      <c r="AT94" s="241"/>
      <c r="AU94" s="241"/>
      <c r="AV94" s="241"/>
      <c r="AW94" s="241"/>
      <c r="AX94" s="241"/>
      <c r="AY94" s="148"/>
      <c r="AZ94" s="148"/>
      <c r="BA94" s="148"/>
      <c r="BB94" s="148"/>
      <c r="BC94" s="148"/>
      <c r="BD94" s="241"/>
      <c r="BE94" s="241"/>
      <c r="BF94" s="241"/>
      <c r="BG94" s="241"/>
      <c r="BH94" s="241"/>
      <c r="BI94" s="241"/>
      <c r="BJ94" s="241"/>
    </row>
    <row r="95" spans="21:62">
      <c r="U95" s="241"/>
      <c r="V95" s="241"/>
      <c r="W95" s="241"/>
      <c r="X95" s="241"/>
      <c r="Y95" s="241"/>
      <c r="Z95" s="241"/>
      <c r="AA95" s="241"/>
      <c r="AB95" s="241"/>
      <c r="AC95" s="241"/>
      <c r="AD95" s="241"/>
      <c r="AE95" s="241"/>
      <c r="AF95" s="241"/>
      <c r="AG95" s="241"/>
      <c r="AH95" s="241"/>
      <c r="AI95" s="241"/>
      <c r="AJ95" s="241"/>
      <c r="AK95" s="241"/>
      <c r="AL95" s="241"/>
      <c r="AM95" s="241"/>
      <c r="AN95" s="241"/>
      <c r="AO95" s="241"/>
      <c r="AP95" s="241"/>
      <c r="AQ95" s="241"/>
      <c r="AR95" s="241"/>
      <c r="AS95" s="241"/>
      <c r="AT95" s="241"/>
      <c r="AU95" s="241"/>
      <c r="AV95" s="241"/>
      <c r="AW95" s="241"/>
      <c r="AX95" s="241"/>
      <c r="AY95" s="148"/>
      <c r="AZ95" s="148"/>
      <c r="BA95" s="148"/>
      <c r="BB95" s="148"/>
      <c r="BC95" s="148"/>
      <c r="BD95" s="241"/>
      <c r="BE95" s="241"/>
      <c r="BF95" s="241"/>
      <c r="BG95" s="241"/>
      <c r="BH95" s="241"/>
      <c r="BI95" s="241"/>
      <c r="BJ95" s="241"/>
    </row>
    <row r="96" spans="21:62">
      <c r="U96" s="241"/>
      <c r="V96" s="241"/>
      <c r="W96" s="241"/>
      <c r="X96" s="241"/>
      <c r="Y96" s="241"/>
      <c r="Z96" s="241"/>
      <c r="AA96" s="241"/>
      <c r="AB96" s="241"/>
      <c r="AC96" s="241"/>
      <c r="AD96" s="241"/>
      <c r="AE96" s="241"/>
      <c r="AF96" s="241"/>
      <c r="AG96" s="241"/>
      <c r="AH96" s="241"/>
      <c r="AI96" s="241"/>
      <c r="AJ96" s="241"/>
      <c r="AK96" s="241"/>
      <c r="AL96" s="241"/>
      <c r="AM96" s="241"/>
      <c r="AN96" s="241"/>
      <c r="AO96" s="241"/>
      <c r="AP96" s="241"/>
      <c r="AQ96" s="241"/>
      <c r="AR96" s="241"/>
      <c r="AS96" s="241"/>
      <c r="AT96" s="241"/>
      <c r="AU96" s="241"/>
      <c r="AV96" s="241"/>
      <c r="AW96" s="241"/>
      <c r="AX96" s="241"/>
      <c r="AY96" s="148"/>
      <c r="AZ96" s="148"/>
      <c r="BA96" s="148"/>
      <c r="BB96" s="148"/>
      <c r="BC96" s="148"/>
      <c r="BD96" s="241"/>
      <c r="BE96" s="241"/>
      <c r="BF96" s="241"/>
      <c r="BG96" s="241"/>
      <c r="BH96" s="241"/>
      <c r="BI96" s="241"/>
      <c r="BJ96" s="241"/>
    </row>
    <row r="97" spans="21:62">
      <c r="U97" s="241"/>
      <c r="V97" s="241"/>
      <c r="W97" s="241"/>
      <c r="X97" s="241"/>
      <c r="Y97" s="241"/>
      <c r="Z97" s="241"/>
      <c r="AA97" s="241"/>
      <c r="AB97" s="241"/>
      <c r="AC97" s="241"/>
      <c r="AD97" s="241"/>
      <c r="AE97" s="241"/>
      <c r="AF97" s="241"/>
      <c r="AG97" s="241"/>
      <c r="AH97" s="241"/>
      <c r="AI97" s="241"/>
      <c r="AJ97" s="241"/>
      <c r="AK97" s="241"/>
      <c r="AL97" s="241"/>
      <c r="AM97" s="241"/>
      <c r="AN97" s="241"/>
      <c r="AO97" s="241"/>
      <c r="AP97" s="241"/>
      <c r="AQ97" s="241"/>
      <c r="AR97" s="241"/>
      <c r="AS97" s="241"/>
      <c r="AT97" s="241"/>
      <c r="AU97" s="241"/>
      <c r="AV97" s="241"/>
      <c r="AW97" s="241"/>
      <c r="AX97" s="241"/>
      <c r="AY97" s="148"/>
      <c r="AZ97" s="148"/>
      <c r="BA97" s="148"/>
      <c r="BB97" s="148"/>
      <c r="BC97" s="148"/>
      <c r="BD97" s="241"/>
      <c r="BE97" s="241"/>
      <c r="BF97" s="241"/>
      <c r="BG97" s="241"/>
      <c r="BH97" s="241"/>
      <c r="BI97" s="241"/>
      <c r="BJ97" s="241"/>
    </row>
    <row r="98" spans="21:62">
      <c r="U98" s="241"/>
      <c r="V98" s="241"/>
      <c r="W98" s="241"/>
      <c r="X98" s="241"/>
      <c r="Y98" s="241"/>
      <c r="Z98" s="241"/>
      <c r="AA98" s="241"/>
      <c r="AB98" s="241"/>
      <c r="AC98" s="241"/>
      <c r="AD98" s="241"/>
      <c r="AE98" s="241"/>
      <c r="AF98" s="241"/>
      <c r="AG98" s="241"/>
      <c r="AH98" s="241"/>
      <c r="AI98" s="241"/>
      <c r="AJ98" s="241"/>
      <c r="AK98" s="241"/>
      <c r="AL98" s="241"/>
      <c r="AM98" s="241"/>
      <c r="AN98" s="241"/>
      <c r="AO98" s="241"/>
      <c r="AP98" s="241"/>
      <c r="AQ98" s="241"/>
      <c r="AR98" s="241"/>
      <c r="AS98" s="241"/>
      <c r="AT98" s="241"/>
      <c r="AU98" s="241"/>
      <c r="AV98" s="241"/>
      <c r="AW98" s="241"/>
      <c r="AX98" s="241"/>
      <c r="AY98" s="148"/>
      <c r="AZ98" s="148"/>
      <c r="BA98" s="148"/>
      <c r="BB98" s="148"/>
      <c r="BC98" s="148"/>
      <c r="BD98" s="241"/>
      <c r="BE98" s="241"/>
      <c r="BF98" s="241"/>
      <c r="BG98" s="241"/>
      <c r="BH98" s="241"/>
      <c r="BI98" s="241"/>
      <c r="BJ98" s="241"/>
    </row>
    <row r="99" spans="21:62">
      <c r="U99" s="241"/>
      <c r="V99" s="241"/>
      <c r="W99" s="241"/>
      <c r="X99" s="241"/>
      <c r="Y99" s="241"/>
      <c r="Z99" s="241"/>
      <c r="AA99" s="241"/>
      <c r="AB99" s="241"/>
      <c r="AC99" s="241"/>
      <c r="AD99" s="241"/>
      <c r="AE99" s="241"/>
      <c r="AF99" s="241"/>
      <c r="AG99" s="241"/>
      <c r="AH99" s="241"/>
      <c r="AI99" s="241"/>
      <c r="AJ99" s="241"/>
      <c r="AK99" s="241"/>
      <c r="AL99" s="241"/>
      <c r="AM99" s="241"/>
      <c r="AN99" s="241"/>
      <c r="AO99" s="241"/>
      <c r="AP99" s="241"/>
      <c r="AQ99" s="241"/>
      <c r="AR99" s="241"/>
      <c r="AS99" s="241"/>
      <c r="AT99" s="241"/>
      <c r="AU99" s="241"/>
      <c r="AV99" s="241"/>
      <c r="AW99" s="241"/>
      <c r="AX99" s="241"/>
      <c r="AY99" s="148"/>
      <c r="AZ99" s="148"/>
      <c r="BA99" s="148"/>
      <c r="BB99" s="148"/>
      <c r="BC99" s="148"/>
      <c r="BD99" s="241"/>
      <c r="BE99" s="241"/>
      <c r="BF99" s="241"/>
      <c r="BG99" s="241"/>
      <c r="BH99" s="241"/>
      <c r="BI99" s="241"/>
      <c r="BJ99" s="241"/>
    </row>
    <row r="100" spans="21:62">
      <c r="U100" s="241"/>
      <c r="V100" s="241"/>
      <c r="W100" s="241"/>
      <c r="X100" s="241"/>
      <c r="Y100" s="241"/>
      <c r="Z100" s="241"/>
      <c r="AA100" s="241"/>
      <c r="AB100" s="241"/>
      <c r="AC100" s="241"/>
      <c r="AD100" s="241"/>
      <c r="AE100" s="241"/>
      <c r="AF100" s="241"/>
      <c r="AG100" s="241"/>
      <c r="AH100" s="241"/>
      <c r="AI100" s="241"/>
      <c r="AJ100" s="241"/>
      <c r="AK100" s="241"/>
      <c r="AL100" s="241"/>
      <c r="AM100" s="241"/>
      <c r="AN100" s="241"/>
      <c r="AO100" s="241"/>
      <c r="AP100" s="241"/>
      <c r="AQ100" s="241"/>
      <c r="AR100" s="241"/>
      <c r="AS100" s="241"/>
      <c r="AT100" s="241"/>
      <c r="AU100" s="241"/>
      <c r="AV100" s="241"/>
      <c r="AW100" s="241"/>
      <c r="AX100" s="241"/>
      <c r="AY100" s="148"/>
      <c r="AZ100" s="148"/>
      <c r="BA100" s="148"/>
      <c r="BB100" s="148"/>
      <c r="BC100" s="148"/>
      <c r="BD100" s="241"/>
      <c r="BE100" s="241"/>
      <c r="BF100" s="241"/>
      <c r="BG100" s="241"/>
      <c r="BH100" s="241"/>
      <c r="BI100" s="241"/>
      <c r="BJ100" s="241"/>
    </row>
    <row r="101" spans="21:62">
      <c r="U101" s="241"/>
      <c r="V101" s="241"/>
      <c r="W101" s="241"/>
      <c r="X101" s="241"/>
      <c r="Y101" s="241"/>
      <c r="Z101" s="241"/>
      <c r="AA101" s="241"/>
      <c r="AB101" s="241"/>
      <c r="AC101" s="241"/>
      <c r="AD101" s="241"/>
      <c r="AE101" s="241"/>
      <c r="AF101" s="241"/>
      <c r="AG101" s="241"/>
      <c r="AH101" s="241"/>
      <c r="AI101" s="241"/>
      <c r="AJ101" s="241"/>
      <c r="AK101" s="241"/>
      <c r="AL101" s="241"/>
      <c r="AM101" s="241"/>
      <c r="AN101" s="241"/>
      <c r="AO101" s="241"/>
      <c r="AP101" s="241"/>
      <c r="AQ101" s="241"/>
      <c r="AR101" s="241"/>
      <c r="AS101" s="241"/>
      <c r="AT101" s="241"/>
      <c r="AU101" s="241"/>
      <c r="AV101" s="241"/>
      <c r="AW101" s="241"/>
      <c r="AX101" s="241"/>
      <c r="AY101" s="148"/>
      <c r="AZ101" s="148"/>
      <c r="BA101" s="148"/>
      <c r="BB101" s="148"/>
      <c r="BC101" s="148"/>
      <c r="BD101" s="241"/>
      <c r="BE101" s="241"/>
      <c r="BF101" s="241"/>
      <c r="BG101" s="241"/>
      <c r="BH101" s="241"/>
      <c r="BI101" s="241"/>
      <c r="BJ101" s="241"/>
    </row>
    <row r="102" spans="21:62">
      <c r="U102" s="241"/>
      <c r="V102" s="241"/>
      <c r="W102" s="241"/>
      <c r="X102" s="241"/>
      <c r="Y102" s="241"/>
      <c r="Z102" s="241"/>
      <c r="AA102" s="241"/>
      <c r="AB102" s="241"/>
      <c r="AC102" s="241"/>
      <c r="AD102" s="241"/>
      <c r="AE102" s="241"/>
      <c r="AF102" s="241"/>
      <c r="AG102" s="241"/>
      <c r="AH102" s="241"/>
      <c r="AI102" s="241"/>
      <c r="AJ102" s="241"/>
      <c r="AK102" s="241"/>
      <c r="AL102" s="241"/>
      <c r="AM102" s="241"/>
      <c r="AN102" s="241"/>
      <c r="AO102" s="241"/>
      <c r="AP102" s="241"/>
      <c r="AQ102" s="241"/>
      <c r="AR102" s="241"/>
      <c r="AS102" s="241"/>
      <c r="AT102" s="241"/>
      <c r="AU102" s="241"/>
      <c r="AV102" s="241"/>
      <c r="AW102" s="241"/>
      <c r="AX102" s="241"/>
      <c r="AY102" s="148"/>
      <c r="AZ102" s="148"/>
      <c r="BA102" s="148"/>
      <c r="BB102" s="148"/>
      <c r="BC102" s="148"/>
      <c r="BD102" s="241"/>
      <c r="BE102" s="241"/>
      <c r="BF102" s="241"/>
      <c r="BG102" s="241"/>
      <c r="BH102" s="241"/>
      <c r="BI102" s="241"/>
      <c r="BJ102" s="241"/>
    </row>
    <row r="103" spans="21:62">
      <c r="U103" s="241"/>
      <c r="V103" s="241"/>
      <c r="W103" s="241"/>
      <c r="X103" s="241"/>
      <c r="Y103" s="241"/>
      <c r="Z103" s="241"/>
      <c r="AA103" s="241"/>
      <c r="AB103" s="241"/>
      <c r="AC103" s="241"/>
      <c r="AD103" s="241"/>
      <c r="AE103" s="241"/>
      <c r="AF103" s="241"/>
      <c r="AG103" s="241"/>
      <c r="AH103" s="241"/>
      <c r="AI103" s="241"/>
      <c r="AJ103" s="241"/>
      <c r="AK103" s="241"/>
      <c r="AL103" s="241"/>
      <c r="AM103" s="241"/>
      <c r="AN103" s="241"/>
      <c r="AO103" s="241"/>
      <c r="AP103" s="241"/>
      <c r="AQ103" s="241"/>
      <c r="AR103" s="241"/>
      <c r="AS103" s="241"/>
      <c r="AT103" s="241"/>
      <c r="AU103" s="241"/>
      <c r="AV103" s="241"/>
      <c r="AW103" s="241"/>
      <c r="AX103" s="241"/>
      <c r="AY103" s="148"/>
      <c r="AZ103" s="148"/>
      <c r="BA103" s="148"/>
      <c r="BB103" s="148"/>
      <c r="BC103" s="148"/>
      <c r="BD103" s="241"/>
      <c r="BE103" s="241"/>
      <c r="BF103" s="241"/>
      <c r="BG103" s="241"/>
      <c r="BH103" s="241"/>
      <c r="BI103" s="241"/>
      <c r="BJ103" s="241"/>
    </row>
    <row r="104" spans="21:62">
      <c r="U104" s="241"/>
      <c r="V104" s="241"/>
      <c r="W104" s="241"/>
      <c r="X104" s="241"/>
      <c r="Y104" s="241"/>
      <c r="Z104" s="241"/>
      <c r="AA104" s="241"/>
      <c r="AB104" s="241"/>
      <c r="AC104" s="241"/>
      <c r="AD104" s="241"/>
      <c r="AE104" s="241"/>
      <c r="AF104" s="241"/>
      <c r="AG104" s="241"/>
      <c r="AH104" s="241"/>
      <c r="AI104" s="241"/>
      <c r="AJ104" s="241"/>
      <c r="AK104" s="241"/>
      <c r="AL104" s="241"/>
      <c r="AM104" s="241"/>
      <c r="AN104" s="241"/>
      <c r="AO104" s="241"/>
      <c r="AP104" s="241"/>
      <c r="AQ104" s="241"/>
      <c r="AR104" s="241"/>
      <c r="AS104" s="241"/>
      <c r="AT104" s="241"/>
      <c r="AU104" s="241"/>
      <c r="AV104" s="241"/>
      <c r="AW104" s="241"/>
      <c r="AX104" s="241"/>
      <c r="AY104" s="148"/>
      <c r="AZ104" s="148"/>
      <c r="BA104" s="148"/>
      <c r="BB104" s="148"/>
      <c r="BC104" s="148"/>
      <c r="BD104" s="241"/>
      <c r="BE104" s="241"/>
      <c r="BF104" s="241"/>
      <c r="BG104" s="241"/>
      <c r="BH104" s="241"/>
      <c r="BI104" s="241"/>
      <c r="BJ104" s="241"/>
    </row>
    <row r="105" spans="21:62">
      <c r="U105" s="241"/>
      <c r="V105" s="241"/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241"/>
      <c r="AG105" s="241"/>
      <c r="AH105" s="241"/>
      <c r="AI105" s="241"/>
      <c r="AJ105" s="241"/>
      <c r="AK105" s="241"/>
      <c r="AL105" s="241"/>
      <c r="AM105" s="241"/>
      <c r="AN105" s="241"/>
      <c r="AO105" s="241"/>
      <c r="AP105" s="241"/>
      <c r="AQ105" s="241"/>
      <c r="AR105" s="241"/>
      <c r="AS105" s="241"/>
      <c r="AT105" s="241"/>
      <c r="AU105" s="241"/>
      <c r="AV105" s="241"/>
      <c r="AW105" s="241"/>
      <c r="AX105" s="241"/>
      <c r="AY105" s="148"/>
      <c r="AZ105" s="148"/>
      <c r="BA105" s="148"/>
      <c r="BB105" s="148"/>
      <c r="BC105" s="148"/>
      <c r="BD105" s="241"/>
      <c r="BE105" s="241"/>
      <c r="BF105" s="241"/>
      <c r="BG105" s="241"/>
      <c r="BH105" s="241"/>
      <c r="BI105" s="241"/>
      <c r="BJ105" s="241"/>
    </row>
    <row r="106" spans="21:62">
      <c r="U106" s="241"/>
      <c r="V106" s="241"/>
      <c r="W106" s="241"/>
      <c r="X106" s="241"/>
      <c r="Y106" s="241"/>
      <c r="Z106" s="241"/>
      <c r="AA106" s="241"/>
      <c r="AB106" s="241"/>
      <c r="AC106" s="241"/>
      <c r="AD106" s="241"/>
      <c r="AE106" s="241"/>
      <c r="AF106" s="241"/>
      <c r="AG106" s="241"/>
      <c r="AH106" s="241"/>
      <c r="AI106" s="241"/>
      <c r="AJ106" s="241"/>
      <c r="AK106" s="241"/>
      <c r="AL106" s="241"/>
      <c r="AM106" s="241"/>
      <c r="AN106" s="241"/>
      <c r="AO106" s="241"/>
      <c r="AP106" s="241"/>
      <c r="AQ106" s="241"/>
      <c r="AR106" s="241"/>
      <c r="AS106" s="241"/>
      <c r="AT106" s="241"/>
      <c r="AU106" s="241"/>
      <c r="AV106" s="241"/>
      <c r="AW106" s="241"/>
      <c r="AX106" s="241"/>
      <c r="AY106" s="148"/>
      <c r="AZ106" s="148"/>
      <c r="BA106" s="148"/>
      <c r="BB106" s="148"/>
      <c r="BC106" s="148"/>
      <c r="BD106" s="241"/>
      <c r="BE106" s="241"/>
      <c r="BF106" s="241"/>
      <c r="BG106" s="241"/>
      <c r="BH106" s="241"/>
      <c r="BI106" s="241"/>
      <c r="BJ106" s="241"/>
    </row>
    <row r="107" spans="21:62">
      <c r="U107" s="241"/>
      <c r="V107" s="241"/>
      <c r="W107" s="241"/>
      <c r="X107" s="241"/>
      <c r="Y107" s="241"/>
      <c r="Z107" s="241"/>
      <c r="AA107" s="241"/>
      <c r="AB107" s="241"/>
      <c r="AC107" s="241"/>
      <c r="AD107" s="241"/>
      <c r="AE107" s="241"/>
      <c r="AF107" s="241"/>
      <c r="AG107" s="241"/>
      <c r="AH107" s="241"/>
      <c r="AI107" s="241"/>
      <c r="AJ107" s="241"/>
      <c r="AK107" s="241"/>
      <c r="AL107" s="241"/>
      <c r="AM107" s="241"/>
      <c r="AN107" s="241"/>
      <c r="AO107" s="241"/>
      <c r="AP107" s="241"/>
      <c r="AQ107" s="241"/>
      <c r="AR107" s="241"/>
      <c r="AS107" s="241"/>
      <c r="AT107" s="241"/>
      <c r="AU107" s="241"/>
      <c r="AV107" s="241"/>
      <c r="AW107" s="241"/>
      <c r="AX107" s="241"/>
      <c r="AY107" s="148"/>
      <c r="AZ107" s="148"/>
      <c r="BA107" s="148"/>
      <c r="BB107" s="148"/>
      <c r="BC107" s="148"/>
      <c r="BD107" s="241"/>
      <c r="BE107" s="241"/>
      <c r="BF107" s="241"/>
      <c r="BG107" s="241"/>
      <c r="BH107" s="241"/>
      <c r="BI107" s="241"/>
      <c r="BJ107" s="241"/>
    </row>
    <row r="108" spans="21:62">
      <c r="U108" s="241"/>
      <c r="V108" s="241"/>
      <c r="W108" s="241"/>
      <c r="X108" s="241"/>
      <c r="Y108" s="241"/>
      <c r="Z108" s="241"/>
      <c r="AA108" s="241"/>
      <c r="AB108" s="241"/>
      <c r="AC108" s="241"/>
      <c r="AD108" s="241"/>
      <c r="AE108" s="241"/>
      <c r="AF108" s="241"/>
      <c r="AG108" s="241"/>
      <c r="AH108" s="241"/>
      <c r="AI108" s="241"/>
      <c r="AJ108" s="241"/>
      <c r="AK108" s="241"/>
      <c r="AL108" s="241"/>
      <c r="AM108" s="241"/>
      <c r="AN108" s="241"/>
      <c r="AO108" s="241"/>
      <c r="AP108" s="241"/>
      <c r="AQ108" s="241"/>
      <c r="AR108" s="241"/>
      <c r="AS108" s="241"/>
      <c r="AT108" s="241"/>
      <c r="AU108" s="241"/>
      <c r="AV108" s="241"/>
      <c r="AW108" s="241"/>
      <c r="AX108" s="241"/>
      <c r="AY108" s="148"/>
      <c r="AZ108" s="148"/>
      <c r="BA108" s="148"/>
      <c r="BB108" s="148"/>
      <c r="BC108" s="148"/>
      <c r="BD108" s="241"/>
      <c r="BE108" s="241"/>
      <c r="BF108" s="241"/>
      <c r="BG108" s="241"/>
      <c r="BH108" s="241"/>
      <c r="BI108" s="241"/>
      <c r="BJ108" s="241"/>
    </row>
    <row r="109" spans="21:62">
      <c r="U109" s="241"/>
      <c r="V109" s="241"/>
      <c r="W109" s="241"/>
      <c r="X109" s="241"/>
      <c r="Y109" s="241"/>
      <c r="Z109" s="241"/>
      <c r="AA109" s="241"/>
      <c r="AB109" s="241"/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  <c r="AO109" s="241"/>
      <c r="AP109" s="241"/>
      <c r="AQ109" s="241"/>
      <c r="AR109" s="241"/>
      <c r="AS109" s="241"/>
      <c r="AT109" s="241"/>
      <c r="AU109" s="241"/>
      <c r="AV109" s="241"/>
      <c r="AW109" s="241"/>
      <c r="AX109" s="241"/>
      <c r="AY109" s="148"/>
      <c r="AZ109" s="148"/>
      <c r="BA109" s="148"/>
      <c r="BB109" s="148"/>
      <c r="BC109" s="148"/>
      <c r="BD109" s="241"/>
      <c r="BE109" s="241"/>
      <c r="BF109" s="241"/>
      <c r="BG109" s="241"/>
      <c r="BH109" s="241"/>
      <c r="BI109" s="241"/>
      <c r="BJ109" s="241"/>
    </row>
    <row r="110" spans="21:62">
      <c r="U110" s="241"/>
      <c r="V110" s="241"/>
      <c r="W110" s="241"/>
      <c r="X110" s="241"/>
      <c r="Y110" s="241"/>
      <c r="Z110" s="241"/>
      <c r="AA110" s="241"/>
      <c r="AB110" s="241"/>
      <c r="AC110" s="241"/>
      <c r="AD110" s="241"/>
      <c r="AE110" s="241"/>
      <c r="AF110" s="241"/>
      <c r="AG110" s="241"/>
      <c r="AH110" s="241"/>
      <c r="AI110" s="241"/>
      <c r="AJ110" s="241"/>
      <c r="AK110" s="241"/>
      <c r="AL110" s="241"/>
      <c r="AM110" s="241"/>
      <c r="AN110" s="241"/>
      <c r="AO110" s="241"/>
      <c r="AP110" s="241"/>
      <c r="AQ110" s="241"/>
      <c r="AR110" s="241"/>
      <c r="AS110" s="241"/>
      <c r="AT110" s="241"/>
      <c r="AU110" s="241"/>
      <c r="AV110" s="241"/>
      <c r="AW110" s="241"/>
      <c r="AX110" s="241"/>
      <c r="AY110" s="148"/>
      <c r="AZ110" s="148"/>
      <c r="BA110" s="148"/>
      <c r="BB110" s="148"/>
      <c r="BC110" s="148"/>
      <c r="BD110" s="241"/>
      <c r="BE110" s="241"/>
      <c r="BF110" s="241"/>
      <c r="BG110" s="241"/>
      <c r="BH110" s="241"/>
      <c r="BI110" s="241"/>
      <c r="BJ110" s="241"/>
    </row>
    <row r="111" spans="21:62">
      <c r="U111" s="241"/>
      <c r="V111" s="241"/>
      <c r="W111" s="241"/>
      <c r="X111" s="241"/>
      <c r="Y111" s="241"/>
      <c r="Z111" s="241"/>
      <c r="AA111" s="241"/>
      <c r="AB111" s="241"/>
      <c r="AC111" s="241"/>
      <c r="AD111" s="241"/>
      <c r="AE111" s="241"/>
      <c r="AF111" s="241"/>
      <c r="AG111" s="241"/>
      <c r="AH111" s="241"/>
      <c r="AI111" s="241"/>
      <c r="AJ111" s="241"/>
      <c r="AK111" s="241"/>
      <c r="AL111" s="241"/>
      <c r="AM111" s="241"/>
      <c r="AN111" s="241"/>
      <c r="AO111" s="241"/>
      <c r="AP111" s="241"/>
      <c r="AQ111" s="241"/>
      <c r="AR111" s="241"/>
      <c r="AS111" s="241"/>
      <c r="AT111" s="241"/>
      <c r="AU111" s="241"/>
      <c r="AV111" s="241"/>
      <c r="AW111" s="241"/>
      <c r="AX111" s="241"/>
      <c r="AY111" s="148"/>
      <c r="AZ111" s="148"/>
      <c r="BA111" s="148"/>
      <c r="BB111" s="148"/>
      <c r="BC111" s="148"/>
      <c r="BD111" s="241"/>
      <c r="BE111" s="241"/>
      <c r="BF111" s="241"/>
      <c r="BG111" s="241"/>
      <c r="BH111" s="241"/>
      <c r="BI111" s="241"/>
      <c r="BJ111" s="241"/>
    </row>
    <row r="112" spans="21:62">
      <c r="U112" s="241"/>
      <c r="V112" s="241"/>
      <c r="W112" s="241"/>
      <c r="X112" s="241"/>
      <c r="Y112" s="241"/>
      <c r="Z112" s="241"/>
      <c r="AA112" s="241"/>
      <c r="AB112" s="241"/>
      <c r="AC112" s="241"/>
      <c r="AD112" s="241"/>
      <c r="AE112" s="241"/>
      <c r="AF112" s="241"/>
      <c r="AG112" s="241"/>
      <c r="AH112" s="241"/>
      <c r="AI112" s="241"/>
      <c r="AJ112" s="241"/>
      <c r="AK112" s="241"/>
      <c r="AL112" s="241"/>
      <c r="AM112" s="241"/>
      <c r="AN112" s="241"/>
      <c r="AO112" s="241"/>
      <c r="AP112" s="241"/>
      <c r="AQ112" s="241"/>
      <c r="AR112" s="241"/>
      <c r="AS112" s="241"/>
      <c r="AT112" s="241"/>
      <c r="AU112" s="241"/>
      <c r="AV112" s="241"/>
      <c r="AW112" s="241"/>
      <c r="AX112" s="241"/>
      <c r="AY112" s="148"/>
      <c r="AZ112" s="148"/>
      <c r="BA112" s="148"/>
      <c r="BB112" s="148"/>
      <c r="BC112" s="148"/>
      <c r="BD112" s="241"/>
      <c r="BE112" s="241"/>
      <c r="BF112" s="241"/>
      <c r="BG112" s="241"/>
      <c r="BH112" s="241"/>
      <c r="BI112" s="241"/>
      <c r="BJ112" s="241"/>
    </row>
    <row r="113" spans="21:62">
      <c r="U113" s="241"/>
      <c r="V113" s="241"/>
      <c r="W113" s="241"/>
      <c r="X113" s="241"/>
      <c r="Y113" s="241"/>
      <c r="Z113" s="241"/>
      <c r="AA113" s="241"/>
      <c r="AB113" s="241"/>
      <c r="AC113" s="241"/>
      <c r="AD113" s="241"/>
      <c r="AE113" s="241"/>
      <c r="AF113" s="241"/>
      <c r="AG113" s="241"/>
      <c r="AH113" s="241"/>
      <c r="AI113" s="241"/>
      <c r="AJ113" s="241"/>
      <c r="AK113" s="241"/>
      <c r="AL113" s="241"/>
      <c r="AM113" s="241"/>
      <c r="AN113" s="241"/>
      <c r="AO113" s="241"/>
      <c r="AP113" s="241"/>
      <c r="AQ113" s="241"/>
      <c r="AR113" s="241"/>
      <c r="AS113" s="241"/>
      <c r="AT113" s="241"/>
      <c r="AU113" s="241"/>
      <c r="AV113" s="241"/>
      <c r="AW113" s="241"/>
      <c r="AX113" s="241"/>
      <c r="AY113" s="148"/>
      <c r="AZ113" s="148"/>
      <c r="BA113" s="148"/>
      <c r="BB113" s="148"/>
      <c r="BC113" s="148"/>
      <c r="BD113" s="241"/>
      <c r="BE113" s="241"/>
      <c r="BF113" s="241"/>
      <c r="BG113" s="241"/>
      <c r="BH113" s="241"/>
      <c r="BI113" s="241"/>
      <c r="BJ113" s="241"/>
    </row>
    <row r="114" spans="21:62">
      <c r="U114" s="241"/>
      <c r="V114" s="241"/>
      <c r="W114" s="241"/>
      <c r="X114" s="241"/>
      <c r="Y114" s="241"/>
      <c r="Z114" s="241"/>
      <c r="AA114" s="241"/>
      <c r="AB114" s="241"/>
      <c r="AC114" s="241"/>
      <c r="AD114" s="241"/>
      <c r="AE114" s="241"/>
      <c r="AF114" s="241"/>
      <c r="AG114" s="241"/>
      <c r="AH114" s="241"/>
      <c r="AI114" s="241"/>
      <c r="AJ114" s="241"/>
      <c r="AK114" s="241"/>
      <c r="AL114" s="241"/>
      <c r="AM114" s="241"/>
      <c r="AN114" s="241"/>
      <c r="AO114" s="241"/>
      <c r="AP114" s="241"/>
      <c r="AQ114" s="241"/>
      <c r="AR114" s="241"/>
      <c r="AS114" s="241"/>
      <c r="AT114" s="241"/>
      <c r="AU114" s="241"/>
      <c r="AV114" s="241"/>
      <c r="AW114" s="241"/>
      <c r="AX114" s="241"/>
      <c r="AY114" s="148"/>
      <c r="AZ114" s="148"/>
      <c r="BA114" s="148"/>
      <c r="BB114" s="148"/>
      <c r="BC114" s="148"/>
      <c r="BD114" s="241"/>
      <c r="BE114" s="241"/>
      <c r="BF114" s="241"/>
      <c r="BG114" s="241"/>
      <c r="BH114" s="241"/>
      <c r="BI114" s="241"/>
      <c r="BJ114" s="241"/>
    </row>
    <row r="115" spans="21:62">
      <c r="U115" s="241"/>
      <c r="V115" s="241"/>
      <c r="W115" s="241"/>
      <c r="X115" s="241"/>
      <c r="Y115" s="241"/>
      <c r="Z115" s="241"/>
      <c r="AA115" s="241"/>
      <c r="AB115" s="241"/>
      <c r="AC115" s="241"/>
      <c r="AD115" s="241"/>
      <c r="AE115" s="241"/>
      <c r="AF115" s="241"/>
      <c r="AG115" s="241"/>
      <c r="AH115" s="241"/>
      <c r="AI115" s="241"/>
      <c r="AJ115" s="241"/>
      <c r="AK115" s="241"/>
      <c r="AL115" s="241"/>
      <c r="AM115" s="241"/>
      <c r="AN115" s="241"/>
      <c r="AO115" s="241"/>
      <c r="AP115" s="241"/>
      <c r="AQ115" s="241"/>
      <c r="AR115" s="241"/>
      <c r="AS115" s="241"/>
      <c r="AT115" s="241"/>
      <c r="AU115" s="241"/>
      <c r="AV115" s="241"/>
      <c r="AW115" s="241"/>
      <c r="AX115" s="241"/>
      <c r="AY115" s="148"/>
      <c r="AZ115" s="148"/>
      <c r="BA115" s="148"/>
      <c r="BB115" s="148"/>
      <c r="BC115" s="148"/>
      <c r="BD115" s="241"/>
      <c r="BE115" s="241"/>
      <c r="BF115" s="241"/>
      <c r="BG115" s="241"/>
      <c r="BH115" s="241"/>
      <c r="BI115" s="241"/>
      <c r="BJ115" s="241"/>
    </row>
    <row r="116" spans="21:62">
      <c r="U116" s="241"/>
      <c r="V116" s="241"/>
      <c r="W116" s="241"/>
      <c r="X116" s="241"/>
      <c r="Y116" s="241"/>
      <c r="Z116" s="241"/>
      <c r="AA116" s="241"/>
      <c r="AB116" s="241"/>
      <c r="AC116" s="241"/>
      <c r="AD116" s="241"/>
      <c r="AE116" s="241"/>
      <c r="AF116" s="241"/>
      <c r="AG116" s="241"/>
      <c r="AH116" s="241"/>
      <c r="AI116" s="241"/>
      <c r="AJ116" s="241"/>
      <c r="AK116" s="241"/>
      <c r="AL116" s="241"/>
      <c r="AM116" s="241"/>
      <c r="AN116" s="241"/>
      <c r="AO116" s="241"/>
      <c r="AP116" s="241"/>
      <c r="AQ116" s="241"/>
      <c r="AR116" s="241"/>
      <c r="AS116" s="241"/>
      <c r="AT116" s="241"/>
      <c r="AU116" s="241"/>
      <c r="AV116" s="241"/>
      <c r="AW116" s="241"/>
      <c r="AX116" s="241"/>
      <c r="AY116" s="148"/>
      <c r="AZ116" s="148"/>
      <c r="BA116" s="148"/>
      <c r="BB116" s="148"/>
      <c r="BC116" s="148"/>
      <c r="BD116" s="241"/>
      <c r="BE116" s="241"/>
      <c r="BF116" s="241"/>
      <c r="BG116" s="241"/>
      <c r="BH116" s="241"/>
      <c r="BI116" s="241"/>
      <c r="BJ116" s="241"/>
    </row>
    <row r="117" spans="21:62">
      <c r="U117" s="241"/>
      <c r="V117" s="241"/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241"/>
      <c r="AG117" s="241"/>
      <c r="AH117" s="241"/>
      <c r="AI117" s="241"/>
      <c r="AJ117" s="241"/>
      <c r="AK117" s="241"/>
      <c r="AL117" s="241"/>
      <c r="AM117" s="241"/>
      <c r="AN117" s="241"/>
      <c r="AO117" s="241"/>
      <c r="AP117" s="241"/>
      <c r="AQ117" s="241"/>
      <c r="AR117" s="241"/>
      <c r="AS117" s="241"/>
      <c r="AT117" s="241"/>
      <c r="AU117" s="241"/>
      <c r="AV117" s="241"/>
      <c r="AW117" s="241"/>
      <c r="AX117" s="241"/>
      <c r="AY117" s="148"/>
      <c r="AZ117" s="148"/>
      <c r="BA117" s="148"/>
      <c r="BB117" s="148"/>
      <c r="BC117" s="148"/>
      <c r="BD117" s="241"/>
      <c r="BE117" s="241"/>
      <c r="BF117" s="241"/>
      <c r="BG117" s="241"/>
      <c r="BH117" s="241"/>
      <c r="BI117" s="241"/>
      <c r="BJ117" s="241"/>
    </row>
    <row r="118" spans="21:62">
      <c r="U118" s="241"/>
      <c r="V118" s="241"/>
      <c r="W118" s="241"/>
      <c r="X118" s="241"/>
      <c r="Y118" s="241"/>
      <c r="Z118" s="241"/>
      <c r="AA118" s="241"/>
      <c r="AB118" s="241"/>
      <c r="AC118" s="241"/>
      <c r="AD118" s="241"/>
      <c r="AE118" s="241"/>
      <c r="AF118" s="241"/>
      <c r="AG118" s="241"/>
      <c r="AH118" s="241"/>
      <c r="AI118" s="241"/>
      <c r="AJ118" s="241"/>
      <c r="AK118" s="241"/>
      <c r="AL118" s="241"/>
      <c r="AM118" s="241"/>
      <c r="AN118" s="241"/>
      <c r="AO118" s="241"/>
      <c r="AP118" s="241"/>
      <c r="AQ118" s="241"/>
      <c r="AR118" s="241"/>
      <c r="AS118" s="241"/>
      <c r="AT118" s="241"/>
      <c r="AU118" s="241"/>
      <c r="AV118" s="241"/>
      <c r="AW118" s="241"/>
      <c r="AX118" s="241"/>
      <c r="AY118" s="148"/>
      <c r="AZ118" s="148"/>
      <c r="BA118" s="148"/>
      <c r="BB118" s="148"/>
      <c r="BC118" s="148"/>
      <c r="BD118" s="241"/>
      <c r="BE118" s="241"/>
      <c r="BF118" s="241"/>
      <c r="BG118" s="241"/>
      <c r="BH118" s="241"/>
      <c r="BI118" s="241"/>
      <c r="BJ118" s="241"/>
    </row>
    <row r="119" spans="21:62">
      <c r="U119" s="241"/>
      <c r="V119" s="241"/>
      <c r="W119" s="241"/>
      <c r="X119" s="241"/>
      <c r="Y119" s="241"/>
      <c r="Z119" s="241"/>
      <c r="AA119" s="241"/>
      <c r="AB119" s="241"/>
      <c r="AC119" s="241"/>
      <c r="AD119" s="241"/>
      <c r="AE119" s="241"/>
      <c r="AF119" s="241"/>
      <c r="AG119" s="241"/>
      <c r="AH119" s="241"/>
      <c r="AI119" s="241"/>
      <c r="AJ119" s="241"/>
      <c r="AK119" s="241"/>
      <c r="AL119" s="241"/>
      <c r="AM119" s="241"/>
      <c r="AN119" s="241"/>
      <c r="AO119" s="241"/>
      <c r="AP119" s="241"/>
      <c r="AQ119" s="241"/>
      <c r="AR119" s="241"/>
      <c r="AS119" s="241"/>
      <c r="AT119" s="241"/>
      <c r="AU119" s="241"/>
      <c r="AV119" s="241"/>
      <c r="AW119" s="241"/>
      <c r="AX119" s="241"/>
      <c r="AY119" s="148"/>
      <c r="AZ119" s="148"/>
      <c r="BA119" s="148"/>
      <c r="BB119" s="148"/>
      <c r="BC119" s="148"/>
      <c r="BD119" s="241"/>
      <c r="BE119" s="241"/>
      <c r="BF119" s="241"/>
      <c r="BG119" s="241"/>
      <c r="BH119" s="241"/>
      <c r="BI119" s="241"/>
      <c r="BJ119" s="241"/>
    </row>
    <row r="120" spans="21:62">
      <c r="U120" s="241"/>
      <c r="V120" s="241"/>
      <c r="W120" s="241"/>
      <c r="X120" s="241"/>
      <c r="Y120" s="241"/>
      <c r="Z120" s="241"/>
      <c r="AA120" s="241"/>
      <c r="AB120" s="241"/>
      <c r="AC120" s="241"/>
      <c r="AD120" s="241"/>
      <c r="AE120" s="241"/>
      <c r="AF120" s="241"/>
      <c r="AG120" s="241"/>
      <c r="AH120" s="241"/>
      <c r="AI120" s="241"/>
      <c r="AJ120" s="241"/>
      <c r="AK120" s="241"/>
      <c r="AL120" s="241"/>
      <c r="AM120" s="241"/>
      <c r="AN120" s="241"/>
      <c r="AO120" s="241"/>
      <c r="AP120" s="241"/>
      <c r="AQ120" s="241"/>
      <c r="AR120" s="241"/>
      <c r="AS120" s="241"/>
      <c r="AT120" s="241"/>
      <c r="AU120" s="241"/>
      <c r="AV120" s="241"/>
      <c r="AW120" s="241"/>
      <c r="AX120" s="241"/>
      <c r="AY120" s="148"/>
      <c r="AZ120" s="148"/>
      <c r="BA120" s="148"/>
      <c r="BB120" s="148"/>
      <c r="BC120" s="148"/>
      <c r="BD120" s="241"/>
      <c r="BE120" s="241"/>
      <c r="BF120" s="241"/>
      <c r="BG120" s="241"/>
      <c r="BH120" s="241"/>
      <c r="BI120" s="241"/>
      <c r="BJ120" s="241"/>
    </row>
    <row r="121" spans="21:62">
      <c r="U121" s="241"/>
      <c r="V121" s="241"/>
      <c r="W121" s="241"/>
      <c r="X121" s="241"/>
      <c r="Y121" s="241"/>
      <c r="Z121" s="241"/>
      <c r="AA121" s="241"/>
      <c r="AB121" s="241"/>
      <c r="AC121" s="241"/>
      <c r="AD121" s="241"/>
      <c r="AE121" s="241"/>
      <c r="AF121" s="241"/>
      <c r="AG121" s="241"/>
      <c r="AH121" s="241"/>
      <c r="AI121" s="241"/>
      <c r="AJ121" s="241"/>
      <c r="AK121" s="241"/>
      <c r="AL121" s="241"/>
      <c r="AM121" s="241"/>
      <c r="AN121" s="241"/>
      <c r="AO121" s="241"/>
      <c r="AP121" s="241"/>
      <c r="AQ121" s="241"/>
      <c r="AR121" s="241"/>
      <c r="AS121" s="241"/>
      <c r="AT121" s="241"/>
      <c r="AU121" s="241"/>
      <c r="AV121" s="241"/>
      <c r="AW121" s="241"/>
      <c r="AX121" s="241"/>
      <c r="AY121" s="148"/>
      <c r="AZ121" s="148"/>
      <c r="BA121" s="148"/>
      <c r="BB121" s="148"/>
      <c r="BC121" s="148"/>
      <c r="BD121" s="241"/>
      <c r="BE121" s="241"/>
      <c r="BF121" s="241"/>
      <c r="BG121" s="241"/>
      <c r="BH121" s="241"/>
      <c r="BI121" s="241"/>
      <c r="BJ121" s="241"/>
    </row>
    <row r="122" spans="21:62">
      <c r="U122" s="241"/>
      <c r="V122" s="241"/>
      <c r="W122" s="241"/>
      <c r="X122" s="241"/>
      <c r="Y122" s="241"/>
      <c r="Z122" s="241"/>
      <c r="AA122" s="241"/>
      <c r="AB122" s="241"/>
      <c r="AC122" s="241"/>
      <c r="AD122" s="241"/>
      <c r="AE122" s="241"/>
      <c r="AF122" s="241"/>
      <c r="AG122" s="241"/>
      <c r="AH122" s="241"/>
      <c r="AI122" s="241"/>
      <c r="AJ122" s="241"/>
      <c r="AK122" s="241"/>
      <c r="AL122" s="241"/>
      <c r="AM122" s="241"/>
      <c r="AN122" s="241"/>
      <c r="AO122" s="241"/>
      <c r="AP122" s="241"/>
      <c r="AQ122" s="241"/>
      <c r="AR122" s="241"/>
      <c r="AS122" s="241"/>
      <c r="AT122" s="241"/>
      <c r="AU122" s="241"/>
      <c r="AV122" s="241"/>
      <c r="AW122" s="241"/>
      <c r="AX122" s="241"/>
      <c r="AY122" s="148"/>
      <c r="AZ122" s="148"/>
      <c r="BA122" s="148"/>
      <c r="BB122" s="148"/>
      <c r="BC122" s="148"/>
      <c r="BD122" s="241"/>
      <c r="BE122" s="241"/>
      <c r="BF122" s="241"/>
      <c r="BG122" s="241"/>
      <c r="BH122" s="241"/>
      <c r="BI122" s="241"/>
      <c r="BJ122" s="241"/>
    </row>
    <row r="123" spans="21:62">
      <c r="U123" s="241"/>
      <c r="V123" s="241"/>
      <c r="W123" s="241"/>
      <c r="X123" s="241"/>
      <c r="Y123" s="241"/>
      <c r="Z123" s="241"/>
      <c r="AA123" s="241"/>
      <c r="AB123" s="241"/>
      <c r="AC123" s="241"/>
      <c r="AD123" s="241"/>
      <c r="AE123" s="241"/>
      <c r="AF123" s="241"/>
      <c r="AG123" s="241"/>
      <c r="AH123" s="241"/>
      <c r="AI123" s="241"/>
      <c r="AJ123" s="241"/>
      <c r="AK123" s="241"/>
      <c r="AL123" s="241"/>
      <c r="AM123" s="241"/>
      <c r="AN123" s="241"/>
      <c r="AO123" s="241"/>
      <c r="AP123" s="241"/>
      <c r="AQ123" s="241"/>
      <c r="AR123" s="241"/>
      <c r="AS123" s="241"/>
      <c r="AT123" s="241"/>
      <c r="AU123" s="241"/>
      <c r="AV123" s="241"/>
      <c r="AW123" s="241"/>
      <c r="AX123" s="241"/>
      <c r="AY123" s="148"/>
      <c r="AZ123" s="148"/>
      <c r="BA123" s="148"/>
      <c r="BB123" s="148"/>
      <c r="BC123" s="148"/>
      <c r="BD123" s="241"/>
      <c r="BE123" s="241"/>
      <c r="BF123" s="241"/>
      <c r="BG123" s="241"/>
      <c r="BH123" s="241"/>
      <c r="BI123" s="241"/>
      <c r="BJ123" s="241"/>
    </row>
    <row r="124" spans="21:62">
      <c r="U124" s="241"/>
      <c r="V124" s="241"/>
      <c r="W124" s="241"/>
      <c r="X124" s="241"/>
      <c r="Y124" s="241"/>
      <c r="Z124" s="241"/>
      <c r="AA124" s="241"/>
      <c r="AB124" s="241"/>
      <c r="AC124" s="241"/>
      <c r="AD124" s="241"/>
      <c r="AE124" s="241"/>
      <c r="AF124" s="241"/>
      <c r="AG124" s="241"/>
      <c r="AH124" s="241"/>
      <c r="AI124" s="241"/>
      <c r="AJ124" s="241"/>
      <c r="AK124" s="241"/>
      <c r="AL124" s="241"/>
      <c r="AM124" s="241"/>
      <c r="AN124" s="241"/>
      <c r="AO124" s="241"/>
      <c r="AP124" s="241"/>
      <c r="AQ124" s="241"/>
      <c r="AR124" s="241"/>
      <c r="AS124" s="241"/>
      <c r="AT124" s="241"/>
      <c r="AU124" s="241"/>
      <c r="AV124" s="241"/>
      <c r="AW124" s="241"/>
      <c r="AX124" s="241"/>
      <c r="AY124" s="148"/>
      <c r="AZ124" s="148"/>
      <c r="BA124" s="148"/>
      <c r="BB124" s="148"/>
      <c r="BC124" s="148"/>
      <c r="BD124" s="241"/>
      <c r="BE124" s="241"/>
      <c r="BF124" s="241"/>
      <c r="BG124" s="241"/>
      <c r="BH124" s="241"/>
      <c r="BI124" s="241"/>
      <c r="BJ124" s="241"/>
    </row>
    <row r="125" spans="21:62">
      <c r="U125" s="241"/>
      <c r="V125" s="241"/>
      <c r="W125" s="241"/>
      <c r="X125" s="241"/>
      <c r="Y125" s="241"/>
      <c r="Z125" s="241"/>
      <c r="AA125" s="241"/>
      <c r="AB125" s="241"/>
      <c r="AC125" s="241"/>
      <c r="AD125" s="241"/>
      <c r="AE125" s="241"/>
      <c r="AF125" s="241"/>
      <c r="AG125" s="241"/>
      <c r="AH125" s="241"/>
      <c r="AI125" s="241"/>
      <c r="AJ125" s="241"/>
      <c r="AK125" s="241"/>
      <c r="AL125" s="241"/>
      <c r="AM125" s="241"/>
      <c r="AN125" s="241"/>
      <c r="AO125" s="241"/>
      <c r="AP125" s="241"/>
      <c r="AQ125" s="241"/>
      <c r="AR125" s="241"/>
      <c r="AS125" s="241"/>
      <c r="AT125" s="241"/>
      <c r="AU125" s="241"/>
      <c r="AV125" s="241"/>
      <c r="AW125" s="241"/>
      <c r="AX125" s="241"/>
      <c r="AY125" s="148"/>
      <c r="AZ125" s="148"/>
      <c r="BA125" s="148"/>
      <c r="BB125" s="148"/>
      <c r="BC125" s="148"/>
      <c r="BD125" s="241"/>
      <c r="BE125" s="241"/>
      <c r="BF125" s="241"/>
      <c r="BG125" s="241"/>
      <c r="BH125" s="241"/>
      <c r="BI125" s="241"/>
      <c r="BJ125" s="241"/>
    </row>
    <row r="126" spans="21:62">
      <c r="U126" s="241"/>
      <c r="V126" s="241"/>
      <c r="W126" s="241"/>
      <c r="X126" s="241"/>
      <c r="Y126" s="241"/>
      <c r="Z126" s="241"/>
      <c r="AA126" s="241"/>
      <c r="AB126" s="241"/>
      <c r="AC126" s="241"/>
      <c r="AD126" s="241"/>
      <c r="AE126" s="241"/>
      <c r="AF126" s="241"/>
      <c r="AG126" s="241"/>
      <c r="AH126" s="241"/>
      <c r="AI126" s="241"/>
      <c r="AJ126" s="241"/>
      <c r="AK126" s="241"/>
      <c r="AL126" s="241"/>
      <c r="AM126" s="241"/>
      <c r="AN126" s="241"/>
      <c r="AO126" s="241"/>
      <c r="AP126" s="241"/>
      <c r="AQ126" s="241"/>
      <c r="AR126" s="241"/>
      <c r="AS126" s="241"/>
      <c r="AT126" s="241"/>
      <c r="AU126" s="241"/>
      <c r="AV126" s="241"/>
      <c r="AW126" s="241"/>
      <c r="AX126" s="241"/>
      <c r="AY126" s="148"/>
      <c r="AZ126" s="148"/>
      <c r="BA126" s="148"/>
      <c r="BB126" s="148"/>
      <c r="BC126" s="148"/>
      <c r="BD126" s="241"/>
      <c r="BE126" s="241"/>
      <c r="BF126" s="241"/>
      <c r="BG126" s="241"/>
      <c r="BH126" s="241"/>
      <c r="BI126" s="241"/>
      <c r="BJ126" s="241"/>
    </row>
    <row r="127" spans="21:62"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241"/>
      <c r="AH127" s="241"/>
      <c r="AI127" s="241"/>
      <c r="AJ127" s="241"/>
      <c r="AK127" s="241"/>
      <c r="AL127" s="241"/>
      <c r="AM127" s="241"/>
      <c r="AN127" s="241"/>
      <c r="AO127" s="241"/>
      <c r="AP127" s="241"/>
      <c r="AQ127" s="241"/>
      <c r="AR127" s="241"/>
      <c r="AS127" s="241"/>
      <c r="AT127" s="241"/>
      <c r="AU127" s="241"/>
      <c r="AV127" s="241"/>
      <c r="AW127" s="241"/>
      <c r="AX127" s="241"/>
      <c r="AY127" s="148"/>
      <c r="AZ127" s="148"/>
      <c r="BA127" s="148"/>
      <c r="BB127" s="148"/>
      <c r="BC127" s="148"/>
      <c r="BD127" s="241"/>
      <c r="BE127" s="241"/>
      <c r="BF127" s="241"/>
      <c r="BG127" s="241"/>
      <c r="BH127" s="241"/>
      <c r="BI127" s="241"/>
      <c r="BJ127" s="241"/>
    </row>
    <row r="128" spans="21:62">
      <c r="U128" s="241"/>
      <c r="V128" s="241"/>
      <c r="W128" s="241"/>
      <c r="X128" s="241"/>
      <c r="Y128" s="241"/>
      <c r="Z128" s="241"/>
      <c r="AA128" s="241"/>
      <c r="AB128" s="241"/>
      <c r="AC128" s="241"/>
      <c r="AD128" s="241"/>
      <c r="AE128" s="241"/>
      <c r="AF128" s="241"/>
      <c r="AG128" s="241"/>
      <c r="AH128" s="241"/>
      <c r="AI128" s="241"/>
      <c r="AJ128" s="241"/>
      <c r="AK128" s="241"/>
      <c r="AL128" s="241"/>
      <c r="AM128" s="241"/>
      <c r="AN128" s="241"/>
      <c r="AO128" s="241"/>
      <c r="AP128" s="241"/>
      <c r="AQ128" s="241"/>
      <c r="AR128" s="241"/>
      <c r="AS128" s="241"/>
      <c r="AT128" s="241"/>
      <c r="AU128" s="241"/>
      <c r="AV128" s="241"/>
      <c r="AW128" s="241"/>
      <c r="AX128" s="241"/>
      <c r="AY128" s="148"/>
      <c r="AZ128" s="148"/>
      <c r="BA128" s="148"/>
      <c r="BB128" s="148"/>
      <c r="BC128" s="148"/>
      <c r="BD128" s="241"/>
      <c r="BE128" s="241"/>
      <c r="BF128" s="241"/>
      <c r="BG128" s="241"/>
      <c r="BH128" s="241"/>
      <c r="BI128" s="241"/>
      <c r="BJ128" s="241"/>
    </row>
    <row r="129" spans="21:62">
      <c r="U129" s="241"/>
      <c r="V129" s="241"/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241"/>
      <c r="AG129" s="241"/>
      <c r="AH129" s="241"/>
      <c r="AI129" s="241"/>
      <c r="AJ129" s="241"/>
      <c r="AK129" s="241"/>
      <c r="AL129" s="241"/>
      <c r="AM129" s="241"/>
      <c r="AN129" s="241"/>
      <c r="AO129" s="241"/>
      <c r="AP129" s="241"/>
      <c r="AQ129" s="241"/>
      <c r="AR129" s="241"/>
      <c r="AS129" s="241"/>
      <c r="AT129" s="241"/>
      <c r="AU129" s="241"/>
      <c r="AV129" s="241"/>
      <c r="AW129" s="241"/>
      <c r="AX129" s="241"/>
      <c r="AY129" s="148"/>
      <c r="AZ129" s="148"/>
      <c r="BA129" s="148"/>
      <c r="BB129" s="148"/>
      <c r="BC129" s="148"/>
      <c r="BD129" s="241"/>
      <c r="BE129" s="241"/>
      <c r="BF129" s="241"/>
      <c r="BG129" s="241"/>
      <c r="BH129" s="241"/>
      <c r="BI129" s="241"/>
      <c r="BJ129" s="241"/>
    </row>
    <row r="130" spans="21:62">
      <c r="U130" s="241"/>
      <c r="V130" s="241"/>
      <c r="W130" s="241"/>
      <c r="X130" s="241"/>
      <c r="Y130" s="241"/>
      <c r="Z130" s="241"/>
      <c r="AA130" s="241"/>
      <c r="AB130" s="241"/>
      <c r="AC130" s="241"/>
      <c r="AD130" s="241"/>
      <c r="AE130" s="241"/>
      <c r="AF130" s="241"/>
      <c r="AG130" s="241"/>
      <c r="AH130" s="241"/>
      <c r="AI130" s="241"/>
      <c r="AJ130" s="241"/>
      <c r="AK130" s="241"/>
      <c r="AL130" s="241"/>
      <c r="AM130" s="241"/>
      <c r="AN130" s="241"/>
      <c r="AO130" s="241"/>
      <c r="AP130" s="241"/>
      <c r="AQ130" s="241"/>
      <c r="AR130" s="241"/>
      <c r="AS130" s="241"/>
      <c r="AT130" s="241"/>
      <c r="AU130" s="241"/>
      <c r="AV130" s="241"/>
      <c r="AW130" s="241"/>
      <c r="AX130" s="241"/>
      <c r="AY130" s="148"/>
      <c r="AZ130" s="148"/>
      <c r="BA130" s="148"/>
      <c r="BB130" s="148"/>
      <c r="BC130" s="148"/>
      <c r="BD130" s="241"/>
      <c r="BE130" s="241"/>
      <c r="BF130" s="241"/>
      <c r="BG130" s="241"/>
      <c r="BH130" s="241"/>
      <c r="BI130" s="241"/>
      <c r="BJ130" s="241"/>
    </row>
    <row r="131" spans="21:62">
      <c r="U131" s="241"/>
      <c r="V131" s="241"/>
      <c r="W131" s="241"/>
      <c r="X131" s="241"/>
      <c r="Y131" s="241"/>
      <c r="Z131" s="241"/>
      <c r="AA131" s="241"/>
      <c r="AB131" s="241"/>
      <c r="AC131" s="241"/>
      <c r="AD131" s="241"/>
      <c r="AE131" s="241"/>
      <c r="AF131" s="241"/>
      <c r="AG131" s="241"/>
      <c r="AH131" s="241"/>
      <c r="AI131" s="241"/>
      <c r="AJ131" s="241"/>
      <c r="AK131" s="241"/>
      <c r="AL131" s="241"/>
      <c r="AM131" s="241"/>
      <c r="AN131" s="241"/>
      <c r="AO131" s="241"/>
      <c r="AP131" s="241"/>
      <c r="AQ131" s="241"/>
      <c r="AR131" s="241"/>
      <c r="AS131" s="241"/>
      <c r="AT131" s="241"/>
      <c r="AU131" s="241"/>
      <c r="AV131" s="241"/>
      <c r="AW131" s="241"/>
      <c r="AX131" s="241"/>
      <c r="AY131" s="148"/>
      <c r="AZ131" s="148"/>
      <c r="BA131" s="148"/>
      <c r="BB131" s="148"/>
      <c r="BC131" s="148"/>
      <c r="BD131" s="241"/>
      <c r="BE131" s="241"/>
      <c r="BF131" s="241"/>
      <c r="BG131" s="241"/>
      <c r="BH131" s="241"/>
      <c r="BI131" s="241"/>
      <c r="BJ131" s="241"/>
    </row>
    <row r="132" spans="21:62">
      <c r="U132" s="241"/>
      <c r="V132" s="241"/>
      <c r="W132" s="241"/>
      <c r="X132" s="241"/>
      <c r="Y132" s="241"/>
      <c r="Z132" s="241"/>
      <c r="AA132" s="241"/>
      <c r="AB132" s="241"/>
      <c r="AC132" s="241"/>
      <c r="AD132" s="241"/>
      <c r="AE132" s="241"/>
      <c r="AF132" s="241"/>
      <c r="AG132" s="241"/>
      <c r="AH132" s="241"/>
      <c r="AI132" s="241"/>
      <c r="AJ132" s="241"/>
      <c r="AK132" s="241"/>
      <c r="AL132" s="241"/>
      <c r="AM132" s="241"/>
      <c r="AN132" s="241"/>
      <c r="AO132" s="241"/>
      <c r="AP132" s="241"/>
      <c r="AQ132" s="241"/>
      <c r="AR132" s="241"/>
      <c r="AS132" s="241"/>
      <c r="AT132" s="241"/>
      <c r="AU132" s="241"/>
      <c r="AV132" s="241"/>
      <c r="AW132" s="241"/>
      <c r="AX132" s="241"/>
      <c r="AY132" s="148"/>
      <c r="AZ132" s="148"/>
      <c r="BA132" s="148"/>
      <c r="BB132" s="148"/>
      <c r="BC132" s="148"/>
      <c r="BD132" s="241"/>
      <c r="BE132" s="241"/>
      <c r="BF132" s="241"/>
      <c r="BG132" s="241"/>
      <c r="BH132" s="241"/>
      <c r="BI132" s="241"/>
      <c r="BJ132" s="241"/>
    </row>
    <row r="133" spans="21:62">
      <c r="U133" s="241"/>
      <c r="V133" s="241"/>
      <c r="W133" s="241"/>
      <c r="X133" s="241"/>
      <c r="Y133" s="241"/>
      <c r="Z133" s="241"/>
      <c r="AA133" s="241"/>
      <c r="AB133" s="241"/>
      <c r="AC133" s="241"/>
      <c r="AD133" s="241"/>
      <c r="AE133" s="241"/>
      <c r="AF133" s="241"/>
      <c r="AG133" s="241"/>
      <c r="AH133" s="241"/>
      <c r="AI133" s="241"/>
      <c r="AJ133" s="241"/>
      <c r="AK133" s="241"/>
      <c r="AL133" s="241"/>
      <c r="AM133" s="241"/>
      <c r="AN133" s="241"/>
      <c r="AO133" s="241"/>
      <c r="AP133" s="241"/>
      <c r="AQ133" s="241"/>
      <c r="AR133" s="241"/>
      <c r="AS133" s="241"/>
      <c r="AT133" s="241"/>
      <c r="AU133" s="241"/>
      <c r="AV133" s="241"/>
      <c r="AW133" s="241"/>
      <c r="AX133" s="241"/>
      <c r="AY133" s="148"/>
      <c r="AZ133" s="148"/>
      <c r="BA133" s="148"/>
      <c r="BB133" s="148"/>
      <c r="BC133" s="148"/>
      <c r="BD133" s="241"/>
      <c r="BE133" s="241"/>
      <c r="BF133" s="241"/>
      <c r="BG133" s="241"/>
      <c r="BH133" s="241"/>
      <c r="BI133" s="241"/>
      <c r="BJ133" s="241"/>
    </row>
    <row r="134" spans="21:62">
      <c r="U134" s="241"/>
      <c r="V134" s="241"/>
      <c r="W134" s="241"/>
      <c r="X134" s="241"/>
      <c r="Y134" s="241"/>
      <c r="Z134" s="241"/>
      <c r="AA134" s="241"/>
      <c r="AB134" s="241"/>
      <c r="AC134" s="241"/>
      <c r="AD134" s="241"/>
      <c r="AE134" s="241"/>
      <c r="AF134" s="241"/>
      <c r="AG134" s="241"/>
      <c r="AH134" s="241"/>
      <c r="AI134" s="241"/>
      <c r="AJ134" s="241"/>
      <c r="AK134" s="241"/>
      <c r="AL134" s="241"/>
      <c r="AM134" s="241"/>
      <c r="AN134" s="241"/>
      <c r="AO134" s="241"/>
      <c r="AP134" s="241"/>
      <c r="AQ134" s="241"/>
      <c r="AR134" s="241"/>
      <c r="AS134" s="241"/>
      <c r="AT134" s="241"/>
      <c r="AU134" s="241"/>
      <c r="AV134" s="241"/>
      <c r="AW134" s="241"/>
      <c r="AX134" s="241"/>
      <c r="AY134" s="148"/>
      <c r="AZ134" s="148"/>
      <c r="BA134" s="148"/>
      <c r="BB134" s="148"/>
      <c r="BC134" s="148"/>
      <c r="BD134" s="241"/>
      <c r="BE134" s="241"/>
      <c r="BF134" s="241"/>
      <c r="BG134" s="241"/>
      <c r="BH134" s="241"/>
      <c r="BI134" s="241"/>
      <c r="BJ134" s="241"/>
    </row>
    <row r="135" spans="21:62">
      <c r="U135" s="241"/>
      <c r="V135" s="241"/>
      <c r="W135" s="241"/>
      <c r="X135" s="241"/>
      <c r="Y135" s="241"/>
      <c r="Z135" s="241"/>
      <c r="AA135" s="241"/>
      <c r="AB135" s="241"/>
      <c r="AC135" s="241"/>
      <c r="AD135" s="241"/>
      <c r="AE135" s="241"/>
      <c r="AF135" s="241"/>
      <c r="AG135" s="241"/>
      <c r="AH135" s="241"/>
      <c r="AI135" s="241"/>
      <c r="AJ135" s="241"/>
      <c r="AK135" s="241"/>
      <c r="AL135" s="241"/>
      <c r="AM135" s="241"/>
      <c r="AN135" s="241"/>
      <c r="AO135" s="241"/>
      <c r="AP135" s="241"/>
      <c r="AQ135" s="241"/>
      <c r="AR135" s="241"/>
      <c r="AS135" s="241"/>
      <c r="AT135" s="241"/>
      <c r="AU135" s="241"/>
      <c r="AV135" s="241"/>
      <c r="AW135" s="241"/>
      <c r="AX135" s="241"/>
      <c r="AY135" s="148"/>
      <c r="AZ135" s="148"/>
      <c r="BA135" s="148"/>
      <c r="BB135" s="148"/>
      <c r="BC135" s="148"/>
      <c r="BD135" s="241"/>
      <c r="BE135" s="241"/>
      <c r="BF135" s="241"/>
      <c r="BG135" s="241"/>
      <c r="BH135" s="241"/>
      <c r="BI135" s="241"/>
      <c r="BJ135" s="241"/>
    </row>
    <row r="136" spans="21:62">
      <c r="U136" s="241"/>
      <c r="V136" s="241"/>
      <c r="W136" s="241"/>
      <c r="X136" s="241"/>
      <c r="Y136" s="241"/>
      <c r="Z136" s="241"/>
      <c r="AA136" s="241"/>
      <c r="AB136" s="241"/>
      <c r="AC136" s="241"/>
      <c r="AD136" s="241"/>
      <c r="AE136" s="241"/>
      <c r="AF136" s="241"/>
      <c r="AG136" s="241"/>
      <c r="AH136" s="241"/>
      <c r="AI136" s="241"/>
      <c r="AJ136" s="241"/>
      <c r="AK136" s="241"/>
      <c r="AL136" s="241"/>
      <c r="AM136" s="241"/>
      <c r="AN136" s="241"/>
      <c r="AO136" s="241"/>
      <c r="AP136" s="241"/>
      <c r="AQ136" s="241"/>
      <c r="AR136" s="241"/>
      <c r="AS136" s="241"/>
      <c r="AT136" s="241"/>
      <c r="AU136" s="241"/>
      <c r="AV136" s="241"/>
      <c r="AW136" s="241"/>
      <c r="AX136" s="241"/>
      <c r="AY136" s="148"/>
      <c r="AZ136" s="148"/>
      <c r="BA136" s="148"/>
      <c r="BB136" s="148"/>
      <c r="BC136" s="148"/>
      <c r="BD136" s="241"/>
      <c r="BE136" s="241"/>
      <c r="BF136" s="241"/>
      <c r="BG136" s="241"/>
      <c r="BH136" s="241"/>
      <c r="BI136" s="241"/>
      <c r="BJ136" s="241"/>
    </row>
    <row r="137" spans="21:62">
      <c r="U137" s="241"/>
      <c r="V137" s="241"/>
      <c r="W137" s="241"/>
      <c r="X137" s="241"/>
      <c r="Y137" s="241"/>
      <c r="Z137" s="241"/>
      <c r="AA137" s="241"/>
      <c r="AB137" s="241"/>
      <c r="AC137" s="241"/>
      <c r="AD137" s="241"/>
      <c r="AE137" s="241"/>
      <c r="AF137" s="241"/>
      <c r="AG137" s="241"/>
      <c r="AH137" s="241"/>
      <c r="AI137" s="241"/>
      <c r="AJ137" s="241"/>
      <c r="AK137" s="241"/>
      <c r="AL137" s="241"/>
      <c r="AM137" s="241"/>
      <c r="AN137" s="241"/>
      <c r="AO137" s="241"/>
      <c r="AP137" s="241"/>
      <c r="AQ137" s="241"/>
      <c r="AR137" s="241"/>
      <c r="AS137" s="241"/>
      <c r="AT137" s="241"/>
      <c r="AU137" s="241"/>
      <c r="AV137" s="241"/>
      <c r="AW137" s="241"/>
      <c r="AX137" s="241"/>
      <c r="AY137" s="148"/>
      <c r="AZ137" s="148"/>
      <c r="BA137" s="148"/>
      <c r="BB137" s="148"/>
      <c r="BC137" s="148"/>
      <c r="BD137" s="241"/>
      <c r="BE137" s="241"/>
      <c r="BF137" s="241"/>
      <c r="BG137" s="241"/>
      <c r="BH137" s="241"/>
      <c r="BI137" s="241"/>
      <c r="BJ137" s="241"/>
    </row>
    <row r="138" spans="21:62">
      <c r="U138" s="241"/>
      <c r="V138" s="241"/>
      <c r="W138" s="241"/>
      <c r="X138" s="241"/>
      <c r="Y138" s="241"/>
      <c r="Z138" s="241"/>
      <c r="AA138" s="241"/>
      <c r="AB138" s="241"/>
      <c r="AC138" s="241"/>
      <c r="AD138" s="241"/>
      <c r="AE138" s="241"/>
      <c r="AF138" s="241"/>
      <c r="AG138" s="241"/>
      <c r="AH138" s="241"/>
      <c r="AI138" s="241"/>
      <c r="AJ138" s="241"/>
      <c r="AK138" s="241"/>
      <c r="AL138" s="241"/>
      <c r="AM138" s="241"/>
      <c r="AN138" s="241"/>
      <c r="AO138" s="241"/>
      <c r="AP138" s="241"/>
      <c r="AQ138" s="241"/>
      <c r="AR138" s="241"/>
      <c r="AS138" s="241"/>
      <c r="AT138" s="241"/>
      <c r="AU138" s="241"/>
      <c r="AV138" s="241"/>
      <c r="AW138" s="241"/>
      <c r="AX138" s="241"/>
      <c r="AY138" s="148"/>
      <c r="AZ138" s="148"/>
      <c r="BA138" s="148"/>
      <c r="BB138" s="148"/>
      <c r="BC138" s="148"/>
      <c r="BD138" s="241"/>
      <c r="BE138" s="241"/>
      <c r="BF138" s="241"/>
      <c r="BG138" s="241"/>
      <c r="BH138" s="241"/>
      <c r="BI138" s="241"/>
      <c r="BJ138" s="241"/>
    </row>
    <row r="139" spans="21:62">
      <c r="U139" s="241"/>
      <c r="V139" s="241"/>
      <c r="W139" s="241"/>
      <c r="X139" s="241"/>
      <c r="Y139" s="241"/>
      <c r="Z139" s="241"/>
      <c r="AA139" s="241"/>
      <c r="AB139" s="241"/>
      <c r="AC139" s="241"/>
      <c r="AD139" s="241"/>
      <c r="AE139" s="241"/>
      <c r="AF139" s="241"/>
      <c r="AG139" s="241"/>
      <c r="AH139" s="241"/>
      <c r="AI139" s="241"/>
      <c r="AJ139" s="241"/>
      <c r="AK139" s="241"/>
      <c r="AL139" s="241"/>
      <c r="AM139" s="241"/>
      <c r="AN139" s="241"/>
      <c r="AO139" s="241"/>
      <c r="AP139" s="241"/>
      <c r="AQ139" s="241"/>
      <c r="AR139" s="241"/>
      <c r="AS139" s="241"/>
      <c r="AT139" s="241"/>
      <c r="AU139" s="241"/>
      <c r="AV139" s="241"/>
      <c r="AW139" s="241"/>
      <c r="AX139" s="241"/>
      <c r="AY139" s="148"/>
      <c r="AZ139" s="148"/>
      <c r="BA139" s="148"/>
      <c r="BB139" s="148"/>
      <c r="BC139" s="148"/>
      <c r="BD139" s="241"/>
      <c r="BE139" s="241"/>
      <c r="BF139" s="241"/>
      <c r="BG139" s="241"/>
      <c r="BH139" s="241"/>
      <c r="BI139" s="241"/>
      <c r="BJ139" s="241"/>
    </row>
    <row r="140" spans="21:62">
      <c r="U140" s="241"/>
      <c r="V140" s="241"/>
      <c r="W140" s="241"/>
      <c r="X140" s="241"/>
      <c r="Y140" s="241"/>
      <c r="Z140" s="241"/>
      <c r="AA140" s="241"/>
      <c r="AB140" s="241"/>
      <c r="AC140" s="241"/>
      <c r="AD140" s="241"/>
      <c r="AE140" s="241"/>
      <c r="AF140" s="241"/>
      <c r="AG140" s="241"/>
      <c r="AH140" s="241"/>
      <c r="AI140" s="241"/>
      <c r="AJ140" s="241"/>
      <c r="AK140" s="241"/>
      <c r="AL140" s="241"/>
      <c r="AM140" s="241"/>
      <c r="AN140" s="241"/>
      <c r="AO140" s="241"/>
      <c r="AP140" s="241"/>
      <c r="AQ140" s="241"/>
      <c r="AR140" s="241"/>
      <c r="AS140" s="241"/>
      <c r="AT140" s="241"/>
      <c r="AU140" s="241"/>
      <c r="AV140" s="241"/>
      <c r="AW140" s="241"/>
      <c r="AX140" s="241"/>
      <c r="AY140" s="148"/>
      <c r="AZ140" s="148"/>
      <c r="BA140" s="148"/>
      <c r="BB140" s="148"/>
      <c r="BC140" s="148"/>
      <c r="BD140" s="241"/>
      <c r="BE140" s="241"/>
      <c r="BF140" s="241"/>
      <c r="BG140" s="241"/>
      <c r="BH140" s="241"/>
      <c r="BI140" s="241"/>
      <c r="BJ140" s="241"/>
    </row>
    <row r="141" spans="21:62">
      <c r="U141" s="241"/>
      <c r="V141" s="241"/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241"/>
      <c r="AG141" s="241"/>
      <c r="AH141" s="241"/>
      <c r="AI141" s="241"/>
      <c r="AJ141" s="241"/>
      <c r="AK141" s="241"/>
      <c r="AL141" s="241"/>
      <c r="AM141" s="241"/>
      <c r="AN141" s="241"/>
      <c r="AO141" s="241"/>
      <c r="AP141" s="241"/>
      <c r="AQ141" s="241"/>
      <c r="AR141" s="241"/>
      <c r="AS141" s="241"/>
      <c r="AT141" s="241"/>
      <c r="AU141" s="241"/>
      <c r="AV141" s="241"/>
      <c r="AW141" s="241"/>
      <c r="AX141" s="241"/>
      <c r="AY141" s="148"/>
      <c r="AZ141" s="148"/>
      <c r="BA141" s="148"/>
      <c r="BB141" s="148"/>
      <c r="BC141" s="148"/>
      <c r="BD141" s="241"/>
      <c r="BE141" s="241"/>
      <c r="BF141" s="241"/>
      <c r="BG141" s="241"/>
      <c r="BH141" s="241"/>
      <c r="BI141" s="241"/>
      <c r="BJ141" s="241"/>
    </row>
    <row r="142" spans="21:62">
      <c r="U142" s="241"/>
      <c r="V142" s="241"/>
      <c r="W142" s="241"/>
      <c r="X142" s="241"/>
      <c r="Y142" s="241"/>
      <c r="Z142" s="241"/>
      <c r="AA142" s="241"/>
      <c r="AB142" s="241"/>
      <c r="AC142" s="241"/>
      <c r="AD142" s="241"/>
      <c r="AE142" s="241"/>
      <c r="AF142" s="241"/>
      <c r="AG142" s="241"/>
      <c r="AH142" s="241"/>
      <c r="AI142" s="241"/>
      <c r="AJ142" s="241"/>
      <c r="AK142" s="241"/>
      <c r="AL142" s="241"/>
      <c r="AM142" s="241"/>
      <c r="AN142" s="241"/>
      <c r="AO142" s="241"/>
      <c r="AP142" s="241"/>
      <c r="AQ142" s="241"/>
      <c r="AR142" s="241"/>
      <c r="AS142" s="241"/>
      <c r="AT142" s="241"/>
      <c r="AU142" s="241"/>
      <c r="AV142" s="241"/>
      <c r="AW142" s="241"/>
      <c r="AX142" s="241"/>
      <c r="AY142" s="148"/>
      <c r="AZ142" s="148"/>
      <c r="BA142" s="148"/>
      <c r="BB142" s="148"/>
      <c r="BC142" s="148"/>
      <c r="BD142" s="241"/>
      <c r="BE142" s="241"/>
      <c r="BF142" s="241"/>
      <c r="BG142" s="241"/>
      <c r="BH142" s="241"/>
      <c r="BI142" s="241"/>
      <c r="BJ142" s="241"/>
    </row>
    <row r="143" spans="21:62">
      <c r="U143" s="241"/>
      <c r="V143" s="241"/>
      <c r="W143" s="241"/>
      <c r="X143" s="241"/>
      <c r="Y143" s="241"/>
      <c r="Z143" s="241"/>
      <c r="AA143" s="241"/>
      <c r="AB143" s="241"/>
      <c r="AC143" s="241"/>
      <c r="AD143" s="241"/>
      <c r="AE143" s="241"/>
      <c r="AF143" s="241"/>
      <c r="AG143" s="241"/>
      <c r="AH143" s="241"/>
      <c r="AI143" s="241"/>
      <c r="AJ143" s="241"/>
      <c r="AK143" s="241"/>
      <c r="AL143" s="241"/>
      <c r="AM143" s="241"/>
      <c r="AN143" s="241"/>
      <c r="AO143" s="241"/>
      <c r="AP143" s="241"/>
      <c r="AQ143" s="241"/>
      <c r="AR143" s="241"/>
      <c r="AS143" s="241"/>
      <c r="AT143" s="241"/>
      <c r="AU143" s="241"/>
      <c r="AV143" s="241"/>
      <c r="AW143" s="241"/>
      <c r="AX143" s="241"/>
      <c r="AY143" s="148"/>
      <c r="AZ143" s="148"/>
      <c r="BA143" s="148"/>
      <c r="BB143" s="148"/>
      <c r="BC143" s="148"/>
      <c r="BD143" s="241"/>
      <c r="BE143" s="241"/>
      <c r="BF143" s="241"/>
      <c r="BG143" s="241"/>
      <c r="BH143" s="241"/>
      <c r="BI143" s="241"/>
      <c r="BJ143" s="241"/>
    </row>
    <row r="144" spans="21:62">
      <c r="U144" s="241"/>
      <c r="V144" s="241"/>
      <c r="W144" s="241"/>
      <c r="X144" s="241"/>
      <c r="Y144" s="241"/>
      <c r="Z144" s="241"/>
      <c r="AA144" s="241"/>
      <c r="AB144" s="241"/>
      <c r="AC144" s="241"/>
      <c r="AD144" s="241"/>
      <c r="AE144" s="241"/>
      <c r="AF144" s="241"/>
      <c r="AG144" s="241"/>
      <c r="AH144" s="241"/>
      <c r="AI144" s="241"/>
      <c r="AJ144" s="241"/>
      <c r="AK144" s="241"/>
      <c r="AL144" s="241"/>
      <c r="AM144" s="241"/>
      <c r="AN144" s="241"/>
      <c r="AO144" s="241"/>
      <c r="AP144" s="241"/>
      <c r="AQ144" s="241"/>
      <c r="AR144" s="241"/>
      <c r="AS144" s="241"/>
      <c r="AT144" s="241"/>
      <c r="AU144" s="241"/>
      <c r="AV144" s="241"/>
      <c r="AW144" s="241"/>
      <c r="AX144" s="241"/>
      <c r="AY144" s="148"/>
      <c r="AZ144" s="148"/>
      <c r="BA144" s="148"/>
      <c r="BB144" s="148"/>
      <c r="BC144" s="148"/>
      <c r="BD144" s="241"/>
      <c r="BE144" s="241"/>
      <c r="BF144" s="241"/>
      <c r="BG144" s="241"/>
      <c r="BH144" s="241"/>
      <c r="BI144" s="241"/>
      <c r="BJ144" s="241"/>
    </row>
    <row r="145" spans="21:62">
      <c r="U145" s="241"/>
      <c r="V145" s="241"/>
      <c r="W145" s="241"/>
      <c r="X145" s="241"/>
      <c r="Y145" s="241"/>
      <c r="Z145" s="241"/>
      <c r="AA145" s="241"/>
      <c r="AB145" s="241"/>
      <c r="AC145" s="241"/>
      <c r="AD145" s="241"/>
      <c r="AE145" s="241"/>
      <c r="AF145" s="241"/>
      <c r="AG145" s="241"/>
      <c r="AH145" s="241"/>
      <c r="AI145" s="241"/>
      <c r="AJ145" s="241"/>
      <c r="AK145" s="241"/>
      <c r="AL145" s="241"/>
      <c r="AM145" s="241"/>
      <c r="AN145" s="241"/>
      <c r="AO145" s="241"/>
      <c r="AP145" s="241"/>
      <c r="AQ145" s="241"/>
      <c r="AR145" s="241"/>
      <c r="AS145" s="241"/>
      <c r="AT145" s="241"/>
      <c r="AU145" s="241"/>
      <c r="AV145" s="241"/>
      <c r="AW145" s="241"/>
      <c r="AX145" s="241"/>
      <c r="AY145" s="148"/>
      <c r="AZ145" s="148"/>
      <c r="BA145" s="148"/>
      <c r="BB145" s="148"/>
      <c r="BC145" s="148"/>
      <c r="BD145" s="241"/>
      <c r="BE145" s="241"/>
      <c r="BF145" s="241"/>
      <c r="BG145" s="241"/>
      <c r="BH145" s="241"/>
      <c r="BI145" s="241"/>
      <c r="BJ145" s="241"/>
    </row>
    <row r="146" spans="21:62">
      <c r="U146" s="241"/>
      <c r="V146" s="241"/>
      <c r="W146" s="241"/>
      <c r="X146" s="241"/>
      <c r="Y146" s="241"/>
      <c r="Z146" s="241"/>
      <c r="AA146" s="241"/>
      <c r="AB146" s="241"/>
      <c r="AC146" s="241"/>
      <c r="AD146" s="241"/>
      <c r="AE146" s="241"/>
      <c r="AF146" s="241"/>
      <c r="AG146" s="241"/>
      <c r="AH146" s="241"/>
      <c r="AI146" s="241"/>
      <c r="AJ146" s="241"/>
      <c r="AK146" s="241"/>
      <c r="AL146" s="241"/>
      <c r="AM146" s="241"/>
      <c r="AN146" s="241"/>
      <c r="AO146" s="241"/>
      <c r="AP146" s="241"/>
      <c r="AQ146" s="241"/>
      <c r="AR146" s="241"/>
      <c r="AS146" s="241"/>
      <c r="AT146" s="241"/>
      <c r="AU146" s="241"/>
      <c r="AV146" s="241"/>
      <c r="AW146" s="241"/>
      <c r="AX146" s="241"/>
      <c r="AY146" s="148"/>
      <c r="AZ146" s="148"/>
      <c r="BA146" s="148"/>
      <c r="BB146" s="148"/>
      <c r="BC146" s="148"/>
      <c r="BD146" s="241"/>
      <c r="BE146" s="241"/>
      <c r="BF146" s="241"/>
      <c r="BG146" s="241"/>
      <c r="BH146" s="241"/>
      <c r="BI146" s="241"/>
      <c r="BJ146" s="241"/>
    </row>
    <row r="147" spans="21:62">
      <c r="U147" s="241"/>
      <c r="V147" s="241"/>
      <c r="W147" s="241"/>
      <c r="X147" s="241"/>
      <c r="Y147" s="241"/>
      <c r="Z147" s="241"/>
      <c r="AA147" s="241"/>
      <c r="AB147" s="241"/>
      <c r="AC147" s="241"/>
      <c r="AD147" s="241"/>
      <c r="AE147" s="241"/>
      <c r="AF147" s="241"/>
      <c r="AG147" s="241"/>
      <c r="AH147" s="241"/>
      <c r="AI147" s="241"/>
      <c r="AJ147" s="241"/>
      <c r="AK147" s="241"/>
      <c r="AL147" s="241"/>
      <c r="AM147" s="241"/>
      <c r="AN147" s="241"/>
      <c r="AO147" s="241"/>
      <c r="AP147" s="241"/>
      <c r="AQ147" s="241"/>
      <c r="AR147" s="241"/>
      <c r="AS147" s="241"/>
      <c r="AT147" s="241"/>
      <c r="AU147" s="241"/>
      <c r="AV147" s="241"/>
      <c r="AW147" s="241"/>
      <c r="AX147" s="241"/>
      <c r="AY147" s="148"/>
      <c r="AZ147" s="148"/>
      <c r="BA147" s="148"/>
      <c r="BB147" s="148"/>
      <c r="BC147" s="148"/>
      <c r="BD147" s="241"/>
      <c r="BE147" s="241"/>
      <c r="BF147" s="241"/>
      <c r="BG147" s="241"/>
      <c r="BH147" s="241"/>
      <c r="BI147" s="241"/>
      <c r="BJ147" s="241"/>
    </row>
    <row r="148" spans="21:62">
      <c r="U148" s="241"/>
      <c r="V148" s="241"/>
      <c r="W148" s="241"/>
      <c r="X148" s="241"/>
      <c r="Y148" s="241"/>
      <c r="Z148" s="241"/>
      <c r="AA148" s="241"/>
      <c r="AB148" s="241"/>
      <c r="AC148" s="241"/>
      <c r="AD148" s="241"/>
      <c r="AE148" s="241"/>
      <c r="AF148" s="241"/>
      <c r="AG148" s="241"/>
      <c r="AH148" s="241"/>
      <c r="AI148" s="241"/>
      <c r="AJ148" s="241"/>
      <c r="AK148" s="241"/>
      <c r="AL148" s="241"/>
      <c r="AM148" s="241"/>
      <c r="AN148" s="241"/>
      <c r="AO148" s="241"/>
      <c r="AP148" s="241"/>
      <c r="AQ148" s="241"/>
      <c r="AR148" s="241"/>
      <c r="AS148" s="241"/>
      <c r="AT148" s="241"/>
      <c r="AU148" s="241"/>
      <c r="AV148" s="241"/>
      <c r="AW148" s="241"/>
      <c r="AX148" s="241"/>
      <c r="AY148" s="148"/>
      <c r="AZ148" s="148"/>
      <c r="BA148" s="148"/>
      <c r="BB148" s="148"/>
      <c r="BC148" s="148"/>
      <c r="BD148" s="241"/>
      <c r="BE148" s="241"/>
      <c r="BF148" s="241"/>
      <c r="BG148" s="241"/>
      <c r="BH148" s="241"/>
      <c r="BI148" s="241"/>
      <c r="BJ148" s="241"/>
    </row>
    <row r="149" spans="21:62">
      <c r="U149" s="241"/>
      <c r="V149" s="241"/>
      <c r="W149" s="241"/>
      <c r="X149" s="241"/>
      <c r="Y149" s="241"/>
      <c r="Z149" s="241"/>
      <c r="AA149" s="241"/>
      <c r="AB149" s="241"/>
      <c r="AC149" s="241"/>
      <c r="AD149" s="241"/>
      <c r="AE149" s="241"/>
      <c r="AF149" s="241"/>
      <c r="AG149" s="241"/>
      <c r="AH149" s="241"/>
      <c r="AI149" s="241"/>
      <c r="AJ149" s="241"/>
      <c r="AK149" s="241"/>
      <c r="AL149" s="241"/>
      <c r="AM149" s="241"/>
      <c r="AN149" s="241"/>
      <c r="AO149" s="241"/>
      <c r="AP149" s="241"/>
      <c r="AQ149" s="241"/>
      <c r="AR149" s="241"/>
      <c r="AS149" s="241"/>
      <c r="AT149" s="241"/>
      <c r="AU149" s="241"/>
      <c r="AV149" s="241"/>
      <c r="AW149" s="241"/>
      <c r="AX149" s="241"/>
      <c r="AY149" s="148"/>
      <c r="AZ149" s="148"/>
      <c r="BA149" s="148"/>
      <c r="BB149" s="148"/>
      <c r="BC149" s="148"/>
      <c r="BD149" s="241"/>
      <c r="BE149" s="241"/>
      <c r="BF149" s="241"/>
      <c r="BG149" s="241"/>
      <c r="BH149" s="241"/>
      <c r="BI149" s="241"/>
      <c r="BJ149" s="241"/>
    </row>
    <row r="150" spans="21:62">
      <c r="U150" s="241"/>
      <c r="V150" s="241"/>
      <c r="W150" s="241"/>
      <c r="X150" s="241"/>
      <c r="Y150" s="241"/>
      <c r="Z150" s="241"/>
      <c r="AA150" s="241"/>
      <c r="AB150" s="241"/>
      <c r="AC150" s="241"/>
      <c r="AD150" s="241"/>
      <c r="AE150" s="241"/>
      <c r="AF150" s="241"/>
      <c r="AG150" s="241"/>
      <c r="AH150" s="241"/>
      <c r="AI150" s="241"/>
      <c r="AJ150" s="241"/>
      <c r="AK150" s="241"/>
      <c r="AL150" s="241"/>
      <c r="AM150" s="241"/>
      <c r="AN150" s="241"/>
      <c r="AO150" s="241"/>
      <c r="AP150" s="241"/>
      <c r="AQ150" s="241"/>
      <c r="AR150" s="241"/>
      <c r="AS150" s="241"/>
      <c r="AT150" s="241"/>
      <c r="AU150" s="241"/>
      <c r="AV150" s="241"/>
      <c r="AW150" s="241"/>
      <c r="AX150" s="241"/>
      <c r="AY150" s="148"/>
      <c r="AZ150" s="148"/>
      <c r="BA150" s="148"/>
      <c r="BB150" s="148"/>
      <c r="BC150" s="148"/>
      <c r="BD150" s="241"/>
      <c r="BE150" s="241"/>
      <c r="BF150" s="241"/>
      <c r="BG150" s="241"/>
      <c r="BH150" s="241"/>
      <c r="BI150" s="241"/>
      <c r="BJ150" s="241"/>
    </row>
    <row r="151" spans="21:62">
      <c r="U151" s="241"/>
      <c r="V151" s="241"/>
      <c r="W151" s="241"/>
      <c r="X151" s="241"/>
      <c r="Y151" s="241"/>
      <c r="Z151" s="241"/>
      <c r="AA151" s="241"/>
      <c r="AB151" s="241"/>
      <c r="AC151" s="241"/>
      <c r="AD151" s="241"/>
      <c r="AE151" s="241"/>
      <c r="AF151" s="241"/>
      <c r="AG151" s="241"/>
      <c r="AH151" s="241"/>
      <c r="AI151" s="241"/>
      <c r="AJ151" s="241"/>
      <c r="AK151" s="241"/>
      <c r="AL151" s="241"/>
      <c r="AM151" s="241"/>
      <c r="AN151" s="241"/>
      <c r="AO151" s="241"/>
      <c r="AP151" s="241"/>
      <c r="AQ151" s="241"/>
      <c r="AR151" s="241"/>
      <c r="AS151" s="241"/>
      <c r="AT151" s="241"/>
      <c r="AU151" s="241"/>
      <c r="AV151" s="241"/>
      <c r="AW151" s="241"/>
      <c r="AX151" s="241"/>
      <c r="AY151" s="148"/>
      <c r="AZ151" s="148"/>
      <c r="BA151" s="148"/>
      <c r="BB151" s="148"/>
      <c r="BC151" s="148"/>
      <c r="BD151" s="241"/>
      <c r="BE151" s="241"/>
      <c r="BF151" s="241"/>
      <c r="BG151" s="241"/>
      <c r="BH151" s="241"/>
      <c r="BI151" s="241"/>
      <c r="BJ151" s="241"/>
    </row>
    <row r="152" spans="21:62">
      <c r="U152" s="241"/>
      <c r="V152" s="241"/>
      <c r="W152" s="241"/>
      <c r="X152" s="241"/>
      <c r="Y152" s="241"/>
      <c r="Z152" s="241"/>
      <c r="AA152" s="241"/>
      <c r="AB152" s="241"/>
      <c r="AC152" s="241"/>
      <c r="AD152" s="241"/>
      <c r="AE152" s="241"/>
      <c r="AF152" s="241"/>
      <c r="AG152" s="241"/>
      <c r="AH152" s="241"/>
      <c r="AI152" s="241"/>
      <c r="AJ152" s="241"/>
      <c r="AK152" s="241"/>
      <c r="AL152" s="241"/>
      <c r="AM152" s="241"/>
      <c r="AN152" s="241"/>
      <c r="AO152" s="241"/>
      <c r="AP152" s="241"/>
      <c r="AQ152" s="241"/>
      <c r="AR152" s="241"/>
      <c r="AS152" s="241"/>
      <c r="AT152" s="241"/>
      <c r="AU152" s="241"/>
      <c r="AV152" s="241"/>
      <c r="AW152" s="241"/>
      <c r="AX152" s="241"/>
      <c r="AY152" s="148"/>
      <c r="AZ152" s="148"/>
      <c r="BA152" s="148"/>
      <c r="BB152" s="148"/>
      <c r="BC152" s="148"/>
      <c r="BD152" s="241"/>
      <c r="BE152" s="241"/>
      <c r="BF152" s="241"/>
      <c r="BG152" s="241"/>
      <c r="BH152" s="241"/>
      <c r="BI152" s="241"/>
      <c r="BJ152" s="241"/>
    </row>
    <row r="153" spans="21:62">
      <c r="U153" s="241"/>
      <c r="V153" s="241"/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241"/>
      <c r="AG153" s="241"/>
      <c r="AH153" s="241"/>
      <c r="AI153" s="241"/>
      <c r="AJ153" s="241"/>
      <c r="AK153" s="241"/>
      <c r="AL153" s="241"/>
      <c r="AM153" s="241"/>
      <c r="AN153" s="241"/>
      <c r="AO153" s="241"/>
      <c r="AP153" s="241"/>
      <c r="AQ153" s="241"/>
      <c r="AR153" s="241"/>
      <c r="AS153" s="241"/>
      <c r="AT153" s="241"/>
      <c r="AU153" s="241"/>
      <c r="AV153" s="241"/>
      <c r="AW153" s="241"/>
      <c r="AX153" s="241"/>
      <c r="AY153" s="148"/>
      <c r="AZ153" s="148"/>
      <c r="BA153" s="148"/>
      <c r="BB153" s="148"/>
      <c r="BC153" s="148"/>
      <c r="BD153" s="241"/>
      <c r="BE153" s="241"/>
      <c r="BF153" s="241"/>
      <c r="BG153" s="241"/>
      <c r="BH153" s="241"/>
      <c r="BI153" s="241"/>
      <c r="BJ153" s="241"/>
    </row>
    <row r="154" spans="21:62">
      <c r="U154" s="241"/>
      <c r="V154" s="241"/>
      <c r="W154" s="241"/>
      <c r="X154" s="241"/>
      <c r="Y154" s="241"/>
      <c r="Z154" s="241"/>
      <c r="AA154" s="241"/>
      <c r="AB154" s="241"/>
      <c r="AC154" s="241"/>
      <c r="AD154" s="241"/>
      <c r="AE154" s="241"/>
      <c r="AF154" s="241"/>
      <c r="AG154" s="241"/>
      <c r="AH154" s="241"/>
      <c r="AI154" s="241"/>
      <c r="AJ154" s="241"/>
      <c r="AK154" s="241"/>
      <c r="AL154" s="241"/>
      <c r="AM154" s="241"/>
      <c r="AN154" s="241"/>
      <c r="AO154" s="241"/>
      <c r="AP154" s="241"/>
      <c r="AQ154" s="241"/>
      <c r="AR154" s="241"/>
      <c r="AS154" s="241"/>
      <c r="AT154" s="241"/>
      <c r="AU154" s="241"/>
      <c r="AV154" s="241"/>
      <c r="AW154" s="241"/>
      <c r="AX154" s="241"/>
      <c r="AY154" s="148"/>
      <c r="AZ154" s="148"/>
      <c r="BA154" s="148"/>
      <c r="BB154" s="148"/>
      <c r="BC154" s="148"/>
      <c r="BD154" s="241"/>
      <c r="BE154" s="241"/>
      <c r="BF154" s="241"/>
      <c r="BG154" s="241"/>
      <c r="BH154" s="241"/>
      <c r="BI154" s="241"/>
      <c r="BJ154" s="241"/>
    </row>
    <row r="155" spans="21:62">
      <c r="U155" s="241"/>
      <c r="V155" s="241"/>
      <c r="W155" s="241"/>
      <c r="X155" s="241"/>
      <c r="Y155" s="241"/>
      <c r="Z155" s="241"/>
      <c r="AA155" s="241"/>
      <c r="AB155" s="241"/>
      <c r="AC155" s="241"/>
      <c r="AD155" s="241"/>
      <c r="AE155" s="241"/>
      <c r="AF155" s="241"/>
      <c r="AG155" s="241"/>
      <c r="AH155" s="241"/>
      <c r="AI155" s="241"/>
      <c r="AJ155" s="241"/>
      <c r="AK155" s="241"/>
      <c r="AL155" s="241"/>
      <c r="AM155" s="241"/>
      <c r="AN155" s="241"/>
      <c r="AO155" s="241"/>
      <c r="AP155" s="241"/>
      <c r="AQ155" s="241"/>
      <c r="AR155" s="241"/>
      <c r="AS155" s="241"/>
      <c r="AT155" s="241"/>
      <c r="AU155" s="241"/>
      <c r="AV155" s="241"/>
      <c r="AW155" s="241"/>
      <c r="AX155" s="241"/>
      <c r="AY155" s="148"/>
      <c r="AZ155" s="148"/>
      <c r="BA155" s="148"/>
      <c r="BB155" s="148"/>
      <c r="BC155" s="148"/>
      <c r="BD155" s="241"/>
      <c r="BE155" s="241"/>
      <c r="BF155" s="241"/>
      <c r="BG155" s="241"/>
      <c r="BH155" s="241"/>
      <c r="BI155" s="241"/>
      <c r="BJ155" s="241"/>
    </row>
    <row r="156" spans="21:62">
      <c r="U156" s="241"/>
      <c r="V156" s="241"/>
      <c r="W156" s="241"/>
      <c r="X156" s="241"/>
      <c r="Y156" s="241"/>
      <c r="Z156" s="241"/>
      <c r="AA156" s="241"/>
      <c r="AB156" s="241"/>
      <c r="AC156" s="241"/>
      <c r="AD156" s="241"/>
      <c r="AE156" s="241"/>
      <c r="AF156" s="241"/>
      <c r="AG156" s="241"/>
      <c r="AH156" s="241"/>
      <c r="AI156" s="241"/>
      <c r="AJ156" s="241"/>
      <c r="AK156" s="241"/>
      <c r="AL156" s="241"/>
      <c r="AM156" s="241"/>
      <c r="AN156" s="241"/>
      <c r="AO156" s="241"/>
      <c r="AP156" s="241"/>
      <c r="AQ156" s="241"/>
      <c r="AR156" s="241"/>
      <c r="AS156" s="241"/>
      <c r="AT156" s="241"/>
      <c r="AU156" s="241"/>
      <c r="AV156" s="241"/>
      <c r="AW156" s="241"/>
      <c r="AX156" s="241"/>
      <c r="AY156" s="148"/>
      <c r="AZ156" s="148"/>
      <c r="BA156" s="148"/>
      <c r="BB156" s="148"/>
      <c r="BC156" s="148"/>
      <c r="BD156" s="241"/>
      <c r="BE156" s="241"/>
      <c r="BF156" s="241"/>
      <c r="BG156" s="241"/>
      <c r="BH156" s="241"/>
      <c r="BI156" s="241"/>
      <c r="BJ156" s="241"/>
    </row>
    <row r="157" spans="21:62">
      <c r="U157" s="241"/>
      <c r="V157" s="241"/>
      <c r="W157" s="241"/>
      <c r="X157" s="241"/>
      <c r="Y157" s="241"/>
      <c r="Z157" s="241"/>
      <c r="AA157" s="241"/>
      <c r="AB157" s="241"/>
      <c r="AC157" s="241"/>
      <c r="AD157" s="241"/>
      <c r="AE157" s="241"/>
      <c r="AF157" s="241"/>
      <c r="AG157" s="241"/>
      <c r="AH157" s="241"/>
      <c r="AI157" s="241"/>
      <c r="AJ157" s="241"/>
      <c r="AK157" s="241"/>
      <c r="AL157" s="241"/>
      <c r="AM157" s="241"/>
      <c r="AN157" s="241"/>
      <c r="AO157" s="241"/>
      <c r="AP157" s="241"/>
      <c r="AQ157" s="241"/>
      <c r="AR157" s="241"/>
      <c r="AS157" s="241"/>
      <c r="AT157" s="241"/>
      <c r="AU157" s="241"/>
      <c r="AV157" s="241"/>
      <c r="AW157" s="241"/>
      <c r="AX157" s="241"/>
      <c r="AY157" s="148"/>
      <c r="AZ157" s="148"/>
      <c r="BA157" s="148"/>
      <c r="BB157" s="148"/>
      <c r="BC157" s="148"/>
      <c r="BD157" s="241"/>
      <c r="BE157" s="241"/>
      <c r="BF157" s="241"/>
      <c r="BG157" s="241"/>
      <c r="BH157" s="241"/>
      <c r="BI157" s="241"/>
      <c r="BJ157" s="241"/>
    </row>
    <row r="158" spans="21:62">
      <c r="U158" s="241"/>
      <c r="V158" s="241"/>
      <c r="W158" s="241"/>
      <c r="X158" s="241"/>
      <c r="Y158" s="241"/>
      <c r="Z158" s="241"/>
      <c r="AA158" s="241"/>
      <c r="AB158" s="241"/>
      <c r="AC158" s="241"/>
      <c r="AD158" s="241"/>
      <c r="AE158" s="241"/>
      <c r="AF158" s="241"/>
      <c r="AG158" s="241"/>
      <c r="AH158" s="241"/>
      <c r="AI158" s="241"/>
      <c r="AJ158" s="241"/>
      <c r="AK158" s="241"/>
      <c r="AL158" s="241"/>
      <c r="AM158" s="241"/>
      <c r="AN158" s="241"/>
      <c r="AO158" s="241"/>
      <c r="AP158" s="241"/>
      <c r="AQ158" s="241"/>
      <c r="AR158" s="241"/>
      <c r="AS158" s="241"/>
      <c r="AT158" s="241"/>
      <c r="AU158" s="241"/>
      <c r="AV158" s="241"/>
      <c r="AW158" s="241"/>
      <c r="AX158" s="241"/>
      <c r="AY158" s="148"/>
      <c r="AZ158" s="148"/>
      <c r="BA158" s="148"/>
      <c r="BB158" s="148"/>
      <c r="BC158" s="148"/>
      <c r="BD158" s="241"/>
      <c r="BE158" s="241"/>
      <c r="BF158" s="241"/>
      <c r="BG158" s="241"/>
      <c r="BH158" s="241"/>
      <c r="BI158" s="241"/>
      <c r="BJ158" s="241"/>
    </row>
    <row r="159" spans="21:62">
      <c r="U159" s="241"/>
      <c r="V159" s="241"/>
      <c r="W159" s="241"/>
      <c r="X159" s="241"/>
      <c r="Y159" s="241"/>
      <c r="Z159" s="241"/>
      <c r="AA159" s="241"/>
      <c r="AB159" s="241"/>
      <c r="AC159" s="241"/>
      <c r="AD159" s="241"/>
      <c r="AE159" s="241"/>
      <c r="AF159" s="241"/>
      <c r="AG159" s="241"/>
      <c r="AH159" s="241"/>
      <c r="AI159" s="241"/>
      <c r="AJ159" s="241"/>
      <c r="AK159" s="241"/>
      <c r="AL159" s="241"/>
      <c r="AM159" s="241"/>
      <c r="AN159" s="241"/>
      <c r="AO159" s="241"/>
      <c r="AP159" s="241"/>
      <c r="AQ159" s="241"/>
      <c r="AR159" s="241"/>
      <c r="AS159" s="241"/>
      <c r="AT159" s="241"/>
      <c r="AU159" s="241"/>
      <c r="AV159" s="241"/>
      <c r="AW159" s="241"/>
      <c r="AX159" s="241"/>
      <c r="AY159" s="148"/>
      <c r="AZ159" s="148"/>
      <c r="BA159" s="148"/>
      <c r="BB159" s="148"/>
      <c r="BC159" s="148"/>
      <c r="BD159" s="241"/>
      <c r="BE159" s="241"/>
      <c r="BF159" s="241"/>
      <c r="BG159" s="241"/>
      <c r="BH159" s="241"/>
      <c r="BI159" s="241"/>
      <c r="BJ159" s="241"/>
    </row>
    <row r="160" spans="21:62">
      <c r="U160" s="241"/>
      <c r="V160" s="241"/>
      <c r="W160" s="241"/>
      <c r="X160" s="241"/>
      <c r="Y160" s="241"/>
      <c r="Z160" s="241"/>
      <c r="AA160" s="241"/>
      <c r="AB160" s="241"/>
      <c r="AC160" s="241"/>
      <c r="AD160" s="241"/>
      <c r="AE160" s="241"/>
      <c r="AF160" s="241"/>
      <c r="AG160" s="241"/>
      <c r="AH160" s="241"/>
      <c r="AI160" s="241"/>
      <c r="AJ160" s="241"/>
      <c r="AK160" s="241"/>
      <c r="AL160" s="241"/>
      <c r="AM160" s="241"/>
      <c r="AN160" s="241"/>
      <c r="AO160" s="241"/>
      <c r="AP160" s="241"/>
      <c r="AQ160" s="241"/>
      <c r="AR160" s="241"/>
      <c r="AS160" s="241"/>
      <c r="AT160" s="241"/>
      <c r="AU160" s="241"/>
      <c r="AV160" s="241"/>
      <c r="AW160" s="241"/>
      <c r="AX160" s="241"/>
      <c r="AY160" s="148"/>
      <c r="AZ160" s="148"/>
      <c r="BA160" s="148"/>
      <c r="BB160" s="148"/>
      <c r="BC160" s="148"/>
      <c r="BD160" s="241"/>
      <c r="BE160" s="241"/>
      <c r="BF160" s="241"/>
      <c r="BG160" s="241"/>
      <c r="BH160" s="241"/>
      <c r="BI160" s="241"/>
      <c r="BJ160" s="241"/>
    </row>
    <row r="161" spans="21:62">
      <c r="U161" s="241"/>
      <c r="V161" s="241"/>
      <c r="W161" s="241"/>
      <c r="X161" s="241"/>
      <c r="Y161" s="241"/>
      <c r="Z161" s="241"/>
      <c r="AA161" s="241"/>
      <c r="AB161" s="241"/>
      <c r="AC161" s="241"/>
      <c r="AD161" s="241"/>
      <c r="AE161" s="241"/>
      <c r="AF161" s="241"/>
      <c r="AG161" s="241"/>
      <c r="AH161" s="241"/>
      <c r="AI161" s="241"/>
      <c r="AJ161" s="241"/>
      <c r="AK161" s="241"/>
      <c r="AL161" s="241"/>
      <c r="AM161" s="241"/>
      <c r="AN161" s="241"/>
      <c r="AO161" s="241"/>
      <c r="AP161" s="241"/>
      <c r="AQ161" s="241"/>
      <c r="AR161" s="241"/>
      <c r="AS161" s="241"/>
      <c r="AT161" s="241"/>
      <c r="AU161" s="241"/>
      <c r="AV161" s="241"/>
      <c r="AW161" s="241"/>
      <c r="AX161" s="241"/>
      <c r="AY161" s="148"/>
      <c r="AZ161" s="148"/>
      <c r="BA161" s="148"/>
      <c r="BB161" s="148"/>
      <c r="BC161" s="148"/>
      <c r="BD161" s="241"/>
      <c r="BE161" s="241"/>
      <c r="BF161" s="241"/>
      <c r="BG161" s="241"/>
      <c r="BH161" s="241"/>
      <c r="BI161" s="241"/>
      <c r="BJ161" s="241"/>
    </row>
    <row r="162" spans="21:62">
      <c r="U162" s="241"/>
      <c r="V162" s="241"/>
      <c r="W162" s="241"/>
      <c r="X162" s="241"/>
      <c r="Y162" s="241"/>
      <c r="Z162" s="241"/>
      <c r="AA162" s="241"/>
      <c r="AB162" s="241"/>
      <c r="AC162" s="241"/>
      <c r="AD162" s="241"/>
      <c r="AE162" s="241"/>
      <c r="AF162" s="241"/>
      <c r="AG162" s="241"/>
      <c r="AH162" s="241"/>
      <c r="AI162" s="241"/>
      <c r="AJ162" s="241"/>
      <c r="AK162" s="241"/>
      <c r="AL162" s="241"/>
      <c r="AM162" s="241"/>
      <c r="AN162" s="241"/>
      <c r="AO162" s="241"/>
      <c r="AP162" s="241"/>
      <c r="AQ162" s="241"/>
      <c r="AR162" s="241"/>
      <c r="AS162" s="241"/>
      <c r="AT162" s="241"/>
      <c r="AU162" s="241"/>
      <c r="AV162" s="241"/>
      <c r="AW162" s="241"/>
      <c r="AX162" s="241"/>
      <c r="AY162" s="148"/>
      <c r="AZ162" s="148"/>
      <c r="BA162" s="148"/>
      <c r="BB162" s="148"/>
      <c r="BC162" s="148"/>
      <c r="BD162" s="241"/>
      <c r="BE162" s="241"/>
      <c r="BF162" s="241"/>
      <c r="BG162" s="241"/>
      <c r="BH162" s="241"/>
      <c r="BI162" s="241"/>
      <c r="BJ162" s="241"/>
    </row>
    <row r="163" spans="21:62">
      <c r="U163" s="241"/>
      <c r="V163" s="241"/>
      <c r="W163" s="241"/>
      <c r="X163" s="241"/>
      <c r="Y163" s="241"/>
      <c r="Z163" s="241"/>
      <c r="AA163" s="241"/>
      <c r="AB163" s="241"/>
      <c r="AC163" s="241"/>
      <c r="AD163" s="241"/>
      <c r="AE163" s="241"/>
      <c r="AF163" s="241"/>
      <c r="AG163" s="241"/>
      <c r="AH163" s="241"/>
      <c r="AI163" s="241"/>
      <c r="AJ163" s="241"/>
      <c r="AK163" s="241"/>
      <c r="AL163" s="241"/>
      <c r="AM163" s="241"/>
      <c r="AN163" s="241"/>
      <c r="AO163" s="241"/>
      <c r="AP163" s="241"/>
      <c r="AQ163" s="241"/>
      <c r="AR163" s="241"/>
      <c r="AS163" s="241"/>
      <c r="AT163" s="241"/>
      <c r="AU163" s="241"/>
      <c r="AV163" s="241"/>
      <c r="AW163" s="241"/>
      <c r="AX163" s="241"/>
      <c r="AY163" s="148"/>
      <c r="AZ163" s="148"/>
      <c r="BA163" s="148"/>
      <c r="BB163" s="148"/>
      <c r="BC163" s="148"/>
      <c r="BD163" s="241"/>
      <c r="BE163" s="241"/>
      <c r="BF163" s="241"/>
      <c r="BG163" s="241"/>
      <c r="BH163" s="241"/>
      <c r="BI163" s="241"/>
      <c r="BJ163" s="241"/>
    </row>
    <row r="164" spans="21:62">
      <c r="U164" s="241"/>
      <c r="V164" s="241"/>
      <c r="W164" s="241"/>
      <c r="X164" s="241"/>
      <c r="Y164" s="241"/>
      <c r="Z164" s="241"/>
      <c r="AA164" s="241"/>
      <c r="AB164" s="241"/>
      <c r="AC164" s="241"/>
      <c r="AD164" s="241"/>
      <c r="AE164" s="241"/>
      <c r="AF164" s="241"/>
      <c r="AG164" s="241"/>
      <c r="AH164" s="241"/>
      <c r="AI164" s="241"/>
      <c r="AJ164" s="241"/>
      <c r="AK164" s="241"/>
      <c r="AL164" s="241"/>
      <c r="AM164" s="241"/>
      <c r="AN164" s="241"/>
      <c r="AO164" s="241"/>
      <c r="AP164" s="241"/>
      <c r="AQ164" s="241"/>
      <c r="AR164" s="241"/>
      <c r="AS164" s="241"/>
      <c r="AT164" s="241"/>
      <c r="AU164" s="241"/>
      <c r="AV164" s="241"/>
      <c r="AW164" s="241"/>
      <c r="AX164" s="241"/>
      <c r="AY164" s="148"/>
      <c r="AZ164" s="148"/>
      <c r="BA164" s="148"/>
      <c r="BB164" s="148"/>
      <c r="BC164" s="148"/>
      <c r="BD164" s="241"/>
      <c r="BE164" s="241"/>
      <c r="BF164" s="241"/>
      <c r="BG164" s="241"/>
      <c r="BH164" s="241"/>
      <c r="BI164" s="241"/>
      <c r="BJ164" s="241"/>
    </row>
    <row r="165" spans="21:62">
      <c r="U165" s="241"/>
      <c r="V165" s="241"/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241"/>
      <c r="AG165" s="241"/>
      <c r="AH165" s="241"/>
      <c r="AI165" s="241"/>
      <c r="AJ165" s="241"/>
      <c r="AK165" s="241"/>
      <c r="AL165" s="241"/>
      <c r="AM165" s="241"/>
      <c r="AN165" s="241"/>
      <c r="AO165" s="241"/>
      <c r="AP165" s="241"/>
      <c r="AQ165" s="241"/>
      <c r="AR165" s="241"/>
      <c r="AS165" s="241"/>
      <c r="AT165" s="241"/>
      <c r="AU165" s="241"/>
      <c r="AV165" s="241"/>
      <c r="AW165" s="241"/>
      <c r="AX165" s="241"/>
      <c r="AY165" s="148"/>
      <c r="AZ165" s="148"/>
      <c r="BA165" s="148"/>
      <c r="BB165" s="148"/>
      <c r="BC165" s="148"/>
      <c r="BD165" s="241"/>
      <c r="BE165" s="241"/>
      <c r="BF165" s="241"/>
      <c r="BG165" s="241"/>
      <c r="BH165" s="241"/>
      <c r="BI165" s="241"/>
      <c r="BJ165" s="241"/>
    </row>
    <row r="166" spans="21:62">
      <c r="U166" s="241"/>
      <c r="V166" s="241"/>
      <c r="W166" s="241"/>
      <c r="X166" s="241"/>
      <c r="Y166" s="241"/>
      <c r="Z166" s="241"/>
      <c r="AA166" s="241"/>
      <c r="AB166" s="241"/>
      <c r="AC166" s="241"/>
      <c r="AD166" s="241"/>
      <c r="AE166" s="241"/>
      <c r="AF166" s="241"/>
      <c r="AG166" s="241"/>
      <c r="AH166" s="241"/>
      <c r="AI166" s="241"/>
      <c r="AJ166" s="241"/>
      <c r="AK166" s="241"/>
      <c r="AL166" s="241"/>
      <c r="AM166" s="241"/>
      <c r="AN166" s="241"/>
      <c r="AO166" s="241"/>
      <c r="AP166" s="241"/>
      <c r="AQ166" s="241"/>
      <c r="AR166" s="241"/>
      <c r="AS166" s="241"/>
      <c r="AT166" s="241"/>
      <c r="AU166" s="241"/>
      <c r="AV166" s="241"/>
      <c r="AW166" s="241"/>
      <c r="AX166" s="241"/>
      <c r="AY166" s="148"/>
      <c r="AZ166" s="148"/>
      <c r="BA166" s="148"/>
      <c r="BB166" s="148"/>
      <c r="BC166" s="148"/>
      <c r="BD166" s="241"/>
      <c r="BE166" s="241"/>
      <c r="BF166" s="241"/>
      <c r="BG166" s="241"/>
      <c r="BH166" s="241"/>
      <c r="BI166" s="241"/>
      <c r="BJ166" s="241"/>
    </row>
    <row r="167" spans="21:62">
      <c r="U167" s="241"/>
      <c r="V167" s="241"/>
      <c r="W167" s="241"/>
      <c r="X167" s="241"/>
      <c r="Y167" s="241"/>
      <c r="Z167" s="241"/>
      <c r="AA167" s="241"/>
      <c r="AB167" s="241"/>
      <c r="AC167" s="241"/>
      <c r="AD167" s="241"/>
      <c r="AE167" s="241"/>
      <c r="AF167" s="241"/>
      <c r="AG167" s="241"/>
      <c r="AH167" s="241"/>
      <c r="AI167" s="241"/>
      <c r="AJ167" s="241"/>
      <c r="AK167" s="241"/>
      <c r="AL167" s="241"/>
      <c r="AM167" s="241"/>
      <c r="AN167" s="241"/>
      <c r="AO167" s="241"/>
      <c r="AP167" s="241"/>
      <c r="AQ167" s="241"/>
      <c r="AR167" s="241"/>
      <c r="AS167" s="241"/>
      <c r="AT167" s="241"/>
      <c r="AU167" s="241"/>
      <c r="AV167" s="241"/>
      <c r="AW167" s="241"/>
      <c r="AX167" s="241"/>
      <c r="AY167" s="148"/>
      <c r="AZ167" s="148"/>
      <c r="BA167" s="148"/>
      <c r="BB167" s="148"/>
      <c r="BC167" s="148"/>
      <c r="BD167" s="241"/>
      <c r="BE167" s="241"/>
      <c r="BF167" s="241"/>
      <c r="BG167" s="241"/>
      <c r="BH167" s="241"/>
      <c r="BI167" s="241"/>
      <c r="BJ167" s="241"/>
    </row>
    <row r="168" spans="21:62">
      <c r="U168" s="241"/>
      <c r="V168" s="241"/>
      <c r="W168" s="241"/>
      <c r="X168" s="241"/>
      <c r="Y168" s="241"/>
      <c r="Z168" s="241"/>
      <c r="AA168" s="241"/>
      <c r="AB168" s="241"/>
      <c r="AC168" s="241"/>
      <c r="AD168" s="241"/>
      <c r="AE168" s="241"/>
      <c r="AF168" s="241"/>
      <c r="AG168" s="241"/>
      <c r="AH168" s="241"/>
      <c r="AI168" s="241"/>
      <c r="AJ168" s="241"/>
      <c r="AK168" s="241"/>
      <c r="AL168" s="241"/>
      <c r="AM168" s="241"/>
      <c r="AN168" s="241"/>
      <c r="AO168" s="241"/>
      <c r="AP168" s="241"/>
      <c r="AQ168" s="241"/>
      <c r="AR168" s="241"/>
      <c r="AS168" s="241"/>
      <c r="AT168" s="241"/>
      <c r="AU168" s="241"/>
      <c r="AV168" s="241"/>
      <c r="AW168" s="241"/>
      <c r="AX168" s="241"/>
      <c r="AY168" s="148"/>
      <c r="AZ168" s="148"/>
      <c r="BA168" s="148"/>
      <c r="BB168" s="148"/>
      <c r="BC168" s="148"/>
      <c r="BD168" s="241"/>
      <c r="BE168" s="241"/>
      <c r="BF168" s="241"/>
      <c r="BG168" s="241"/>
      <c r="BH168" s="241"/>
      <c r="BI168" s="241"/>
      <c r="BJ168" s="241"/>
    </row>
    <row r="169" spans="21:62">
      <c r="U169" s="241"/>
      <c r="V169" s="241"/>
      <c r="W169" s="241"/>
      <c r="X169" s="241"/>
      <c r="Y169" s="241"/>
      <c r="Z169" s="241"/>
      <c r="AA169" s="241"/>
      <c r="AB169" s="241"/>
      <c r="AC169" s="241"/>
      <c r="AD169" s="241"/>
      <c r="AE169" s="241"/>
      <c r="AF169" s="241"/>
      <c r="AG169" s="241"/>
      <c r="AH169" s="241"/>
      <c r="AI169" s="241"/>
      <c r="AJ169" s="241"/>
      <c r="AK169" s="241"/>
      <c r="AL169" s="241"/>
      <c r="AM169" s="241"/>
      <c r="AN169" s="241"/>
      <c r="AO169" s="241"/>
      <c r="AP169" s="241"/>
      <c r="AQ169" s="241"/>
      <c r="AR169" s="241"/>
      <c r="AS169" s="241"/>
      <c r="AT169" s="241"/>
      <c r="AU169" s="241"/>
      <c r="AV169" s="241"/>
      <c r="AW169" s="241"/>
      <c r="AX169" s="241"/>
      <c r="AY169" s="148"/>
      <c r="AZ169" s="148"/>
      <c r="BA169" s="148"/>
      <c r="BB169" s="148"/>
      <c r="BC169" s="148"/>
      <c r="BD169" s="241"/>
      <c r="BE169" s="241"/>
      <c r="BF169" s="241"/>
      <c r="BG169" s="241"/>
      <c r="BH169" s="241"/>
      <c r="BI169" s="241"/>
      <c r="BJ169" s="241"/>
    </row>
    <row r="170" spans="21:62">
      <c r="U170" s="241"/>
      <c r="V170" s="241"/>
      <c r="W170" s="241"/>
      <c r="X170" s="241"/>
      <c r="Y170" s="241"/>
      <c r="Z170" s="241"/>
      <c r="AA170" s="241"/>
      <c r="AB170" s="241"/>
      <c r="AC170" s="241"/>
      <c r="AD170" s="241"/>
      <c r="AE170" s="241"/>
      <c r="AF170" s="241"/>
      <c r="AG170" s="241"/>
      <c r="AH170" s="241"/>
      <c r="AI170" s="241"/>
      <c r="AJ170" s="241"/>
      <c r="AK170" s="241"/>
      <c r="AL170" s="241"/>
      <c r="AM170" s="241"/>
      <c r="AN170" s="241"/>
      <c r="AO170" s="241"/>
      <c r="AP170" s="241"/>
      <c r="AQ170" s="241"/>
      <c r="AR170" s="241"/>
      <c r="AS170" s="241"/>
      <c r="AT170" s="241"/>
      <c r="AU170" s="241"/>
      <c r="AV170" s="241"/>
      <c r="AW170" s="241"/>
      <c r="AX170" s="241"/>
      <c r="AY170" s="148"/>
      <c r="AZ170" s="148"/>
      <c r="BA170" s="148"/>
      <c r="BB170" s="148"/>
      <c r="BC170" s="148"/>
      <c r="BD170" s="241"/>
      <c r="BE170" s="241"/>
      <c r="BF170" s="241"/>
      <c r="BG170" s="241"/>
      <c r="BH170" s="241"/>
      <c r="BI170" s="241"/>
      <c r="BJ170" s="241"/>
    </row>
    <row r="171" spans="21:62">
      <c r="U171" s="241"/>
      <c r="V171" s="241"/>
      <c r="W171" s="241"/>
      <c r="X171" s="241"/>
      <c r="Y171" s="241"/>
      <c r="Z171" s="241"/>
      <c r="AA171" s="241"/>
      <c r="AB171" s="241"/>
      <c r="AC171" s="241"/>
      <c r="AD171" s="241"/>
      <c r="AE171" s="241"/>
      <c r="AF171" s="241"/>
      <c r="AG171" s="241"/>
      <c r="AH171" s="241"/>
      <c r="AI171" s="241"/>
      <c r="AJ171" s="241"/>
      <c r="AK171" s="241"/>
      <c r="AL171" s="241"/>
      <c r="AM171" s="241"/>
      <c r="AN171" s="241"/>
      <c r="AO171" s="241"/>
      <c r="AP171" s="241"/>
      <c r="AQ171" s="241"/>
      <c r="AR171" s="241"/>
      <c r="AS171" s="241"/>
      <c r="AT171" s="241"/>
      <c r="AU171" s="241"/>
      <c r="AV171" s="241"/>
      <c r="AW171" s="241"/>
      <c r="AX171" s="241"/>
      <c r="AY171" s="148"/>
      <c r="AZ171" s="148"/>
      <c r="BA171" s="148"/>
      <c r="BB171" s="148"/>
      <c r="BC171" s="148"/>
      <c r="BD171" s="241"/>
      <c r="BE171" s="241"/>
      <c r="BF171" s="241"/>
      <c r="BG171" s="241"/>
      <c r="BH171" s="241"/>
      <c r="BI171" s="241"/>
      <c r="BJ171" s="241"/>
    </row>
    <row r="172" spans="21:62">
      <c r="U172" s="241"/>
      <c r="V172" s="241"/>
      <c r="W172" s="241"/>
      <c r="X172" s="241"/>
      <c r="Y172" s="241"/>
      <c r="Z172" s="241"/>
      <c r="AA172" s="241"/>
      <c r="AB172" s="241"/>
      <c r="AC172" s="241"/>
      <c r="AD172" s="241"/>
      <c r="AE172" s="241"/>
      <c r="AF172" s="241"/>
      <c r="AG172" s="241"/>
      <c r="AH172" s="241"/>
      <c r="AI172" s="241"/>
      <c r="AJ172" s="241"/>
      <c r="AK172" s="241"/>
      <c r="AL172" s="241"/>
      <c r="AM172" s="241"/>
      <c r="AN172" s="241"/>
      <c r="AO172" s="241"/>
      <c r="AP172" s="241"/>
      <c r="AQ172" s="241"/>
      <c r="AR172" s="241"/>
      <c r="AS172" s="241"/>
      <c r="AT172" s="241"/>
      <c r="AU172" s="241"/>
      <c r="AV172" s="241"/>
      <c r="AW172" s="241"/>
      <c r="AX172" s="241"/>
      <c r="AY172" s="148"/>
      <c r="AZ172" s="148"/>
      <c r="BA172" s="148"/>
      <c r="BB172" s="148"/>
      <c r="BC172" s="148"/>
      <c r="BD172" s="241"/>
      <c r="BE172" s="241"/>
      <c r="BF172" s="241"/>
      <c r="BG172" s="241"/>
      <c r="BH172" s="241"/>
      <c r="BI172" s="241"/>
      <c r="BJ172" s="241"/>
    </row>
    <row r="173" spans="21:62">
      <c r="U173" s="241"/>
      <c r="V173" s="241"/>
      <c r="W173" s="241"/>
      <c r="X173" s="241"/>
      <c r="Y173" s="241"/>
      <c r="Z173" s="241"/>
      <c r="AA173" s="241"/>
      <c r="AB173" s="241"/>
      <c r="AC173" s="241"/>
      <c r="AD173" s="241"/>
      <c r="AE173" s="241"/>
      <c r="AF173" s="241"/>
      <c r="AG173" s="241"/>
      <c r="AH173" s="241"/>
      <c r="AI173" s="241"/>
      <c r="AJ173" s="241"/>
      <c r="AK173" s="241"/>
      <c r="AL173" s="241"/>
      <c r="AM173" s="241"/>
      <c r="AN173" s="241"/>
      <c r="AO173" s="241"/>
      <c r="AP173" s="241"/>
      <c r="AQ173" s="241"/>
      <c r="AR173" s="241"/>
      <c r="AS173" s="241"/>
      <c r="AT173" s="241"/>
      <c r="AU173" s="241"/>
      <c r="AV173" s="241"/>
      <c r="AW173" s="241"/>
      <c r="AX173" s="241"/>
      <c r="AY173" s="148"/>
      <c r="AZ173" s="148"/>
      <c r="BA173" s="148"/>
      <c r="BB173" s="148"/>
      <c r="BC173" s="148"/>
      <c r="BD173" s="241"/>
      <c r="BE173" s="241"/>
      <c r="BF173" s="241"/>
      <c r="BG173" s="241"/>
      <c r="BH173" s="241"/>
      <c r="BI173" s="241"/>
      <c r="BJ173" s="241"/>
    </row>
    <row r="174" spans="21:62">
      <c r="U174" s="241"/>
      <c r="V174" s="241"/>
      <c r="W174" s="241"/>
      <c r="X174" s="241"/>
      <c r="Y174" s="241"/>
      <c r="Z174" s="241"/>
      <c r="AA174" s="241"/>
      <c r="AB174" s="241"/>
      <c r="AC174" s="241"/>
      <c r="AD174" s="241"/>
      <c r="AE174" s="241"/>
      <c r="AF174" s="241"/>
      <c r="AG174" s="241"/>
      <c r="AH174" s="241"/>
      <c r="AI174" s="241"/>
      <c r="AJ174" s="241"/>
      <c r="AK174" s="241"/>
      <c r="AL174" s="241"/>
      <c r="AM174" s="241"/>
      <c r="AN174" s="241"/>
      <c r="AO174" s="241"/>
      <c r="AP174" s="241"/>
      <c r="AQ174" s="241"/>
      <c r="AR174" s="241"/>
      <c r="AS174" s="241"/>
      <c r="AT174" s="241"/>
      <c r="AU174" s="241"/>
      <c r="AV174" s="241"/>
      <c r="AW174" s="241"/>
      <c r="AX174" s="241"/>
      <c r="AY174" s="148"/>
      <c r="AZ174" s="148"/>
      <c r="BA174" s="148"/>
      <c r="BB174" s="148"/>
      <c r="BC174" s="148"/>
      <c r="BD174" s="241"/>
      <c r="BE174" s="241"/>
      <c r="BF174" s="241"/>
      <c r="BG174" s="241"/>
      <c r="BH174" s="241"/>
      <c r="BI174" s="241"/>
      <c r="BJ174" s="241"/>
    </row>
    <row r="175" spans="21:62">
      <c r="U175" s="241"/>
      <c r="V175" s="241"/>
      <c r="W175" s="241"/>
      <c r="X175" s="241"/>
      <c r="Y175" s="241"/>
      <c r="Z175" s="241"/>
      <c r="AA175" s="241"/>
      <c r="AB175" s="241"/>
      <c r="AC175" s="241"/>
      <c r="AD175" s="241"/>
      <c r="AE175" s="241"/>
      <c r="AF175" s="241"/>
      <c r="AG175" s="241"/>
      <c r="AH175" s="241"/>
      <c r="AI175" s="241"/>
      <c r="AJ175" s="241"/>
      <c r="AK175" s="241"/>
      <c r="AL175" s="241"/>
      <c r="AM175" s="241"/>
      <c r="AN175" s="241"/>
      <c r="AO175" s="241"/>
      <c r="AP175" s="241"/>
      <c r="AQ175" s="241"/>
      <c r="AR175" s="241"/>
      <c r="AS175" s="241"/>
      <c r="AT175" s="241"/>
      <c r="AU175" s="241"/>
      <c r="AV175" s="241"/>
      <c r="AW175" s="241"/>
      <c r="AX175" s="241"/>
      <c r="AY175" s="148"/>
      <c r="AZ175" s="148"/>
      <c r="BA175" s="148"/>
      <c r="BB175" s="148"/>
      <c r="BC175" s="148"/>
      <c r="BD175" s="241"/>
      <c r="BE175" s="241"/>
      <c r="BF175" s="241"/>
      <c r="BG175" s="241"/>
      <c r="BH175" s="241"/>
      <c r="BI175" s="241"/>
      <c r="BJ175" s="241"/>
    </row>
    <row r="176" spans="21:62">
      <c r="U176" s="241"/>
      <c r="V176" s="241"/>
      <c r="W176" s="241"/>
      <c r="X176" s="241"/>
      <c r="Y176" s="241"/>
      <c r="Z176" s="241"/>
      <c r="AA176" s="241"/>
      <c r="AB176" s="241"/>
      <c r="AC176" s="241"/>
      <c r="AD176" s="241"/>
      <c r="AE176" s="241"/>
      <c r="AF176" s="241"/>
      <c r="AG176" s="241"/>
      <c r="AH176" s="241"/>
      <c r="AI176" s="241"/>
      <c r="AJ176" s="241"/>
      <c r="AK176" s="241"/>
      <c r="AL176" s="241"/>
      <c r="AM176" s="241"/>
      <c r="AN176" s="241"/>
      <c r="AO176" s="241"/>
      <c r="AP176" s="241"/>
      <c r="AQ176" s="241"/>
      <c r="AR176" s="241"/>
      <c r="AS176" s="241"/>
      <c r="AT176" s="241"/>
      <c r="AU176" s="241"/>
      <c r="AV176" s="241"/>
      <c r="AW176" s="241"/>
      <c r="AX176" s="241"/>
      <c r="AY176" s="148"/>
      <c r="AZ176" s="148"/>
      <c r="BA176" s="148"/>
      <c r="BB176" s="148"/>
      <c r="BC176" s="148"/>
      <c r="BD176" s="241"/>
      <c r="BE176" s="241"/>
      <c r="BF176" s="241"/>
      <c r="BG176" s="241"/>
      <c r="BH176" s="241"/>
      <c r="BI176" s="241"/>
      <c r="BJ176" s="241"/>
    </row>
    <row r="177" spans="21:62">
      <c r="U177" s="241"/>
      <c r="V177" s="241"/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241"/>
      <c r="AG177" s="241"/>
      <c r="AH177" s="241"/>
      <c r="AI177" s="241"/>
      <c r="AJ177" s="241"/>
      <c r="AK177" s="241"/>
      <c r="AL177" s="241"/>
      <c r="AM177" s="241"/>
      <c r="AN177" s="241"/>
      <c r="AO177" s="241"/>
      <c r="AP177" s="241"/>
      <c r="AQ177" s="241"/>
      <c r="AR177" s="241"/>
      <c r="AS177" s="241"/>
      <c r="AT177" s="241"/>
      <c r="AU177" s="241"/>
      <c r="AV177" s="241"/>
      <c r="AW177" s="241"/>
      <c r="AX177" s="241"/>
      <c r="AY177" s="148"/>
      <c r="AZ177" s="148"/>
      <c r="BA177" s="148"/>
      <c r="BB177" s="148"/>
      <c r="BC177" s="148"/>
      <c r="BD177" s="241"/>
      <c r="BE177" s="241"/>
      <c r="BF177" s="241"/>
      <c r="BG177" s="241"/>
      <c r="BH177" s="241"/>
      <c r="BI177" s="241"/>
      <c r="BJ177" s="241"/>
    </row>
    <row r="178" spans="21:62">
      <c r="U178" s="241"/>
      <c r="V178" s="241"/>
      <c r="W178" s="241"/>
      <c r="X178" s="241"/>
      <c r="Y178" s="241"/>
      <c r="Z178" s="241"/>
      <c r="AA178" s="241"/>
      <c r="AB178" s="241"/>
      <c r="AC178" s="241"/>
      <c r="AD178" s="241"/>
      <c r="AE178" s="241"/>
      <c r="AF178" s="241"/>
      <c r="AG178" s="241"/>
      <c r="AH178" s="241"/>
      <c r="AI178" s="241"/>
      <c r="AJ178" s="241"/>
      <c r="AK178" s="241"/>
      <c r="AL178" s="241"/>
      <c r="AM178" s="241"/>
      <c r="AN178" s="241"/>
      <c r="AO178" s="241"/>
      <c r="AP178" s="241"/>
      <c r="AQ178" s="241"/>
      <c r="AR178" s="241"/>
      <c r="AS178" s="241"/>
      <c r="AT178" s="241"/>
      <c r="AU178" s="241"/>
      <c r="AV178" s="241"/>
      <c r="AW178" s="241"/>
      <c r="AX178" s="241"/>
      <c r="AY178" s="148"/>
      <c r="AZ178" s="148"/>
      <c r="BA178" s="148"/>
      <c r="BB178" s="148"/>
      <c r="BC178" s="148"/>
      <c r="BD178" s="241"/>
      <c r="BE178" s="241"/>
      <c r="BF178" s="241"/>
      <c r="BG178" s="241"/>
      <c r="BH178" s="241"/>
      <c r="BI178" s="241"/>
      <c r="BJ178" s="241"/>
    </row>
    <row r="179" spans="21:62">
      <c r="U179" s="241"/>
      <c r="V179" s="241"/>
      <c r="W179" s="241"/>
      <c r="X179" s="241"/>
      <c r="Y179" s="241"/>
      <c r="Z179" s="241"/>
      <c r="AA179" s="241"/>
      <c r="AB179" s="241"/>
      <c r="AC179" s="241"/>
      <c r="AD179" s="241"/>
      <c r="AE179" s="241"/>
      <c r="AF179" s="241"/>
      <c r="AG179" s="241"/>
      <c r="AH179" s="241"/>
      <c r="AI179" s="241"/>
      <c r="AJ179" s="241"/>
      <c r="AK179" s="241"/>
      <c r="AL179" s="241"/>
      <c r="AM179" s="241"/>
      <c r="AN179" s="241"/>
      <c r="AO179" s="241"/>
      <c r="AP179" s="241"/>
      <c r="AQ179" s="241"/>
      <c r="AR179" s="241"/>
      <c r="AS179" s="241"/>
      <c r="AT179" s="241"/>
      <c r="AU179" s="241"/>
      <c r="AV179" s="241"/>
      <c r="AW179" s="241"/>
      <c r="AX179" s="241"/>
      <c r="AY179" s="148"/>
      <c r="AZ179" s="148"/>
      <c r="BA179" s="148"/>
      <c r="BB179" s="148"/>
      <c r="BC179" s="148"/>
      <c r="BD179" s="241"/>
      <c r="BE179" s="241"/>
      <c r="BF179" s="241"/>
      <c r="BG179" s="241"/>
      <c r="BH179" s="241"/>
      <c r="BI179" s="241"/>
      <c r="BJ179" s="241"/>
    </row>
    <row r="180" spans="21:62">
      <c r="U180" s="241"/>
      <c r="V180" s="241"/>
      <c r="W180" s="241"/>
      <c r="X180" s="241"/>
      <c r="Y180" s="241"/>
      <c r="Z180" s="241"/>
      <c r="AA180" s="241"/>
      <c r="AB180" s="241"/>
      <c r="AC180" s="241"/>
      <c r="AD180" s="241"/>
      <c r="AE180" s="241"/>
      <c r="AF180" s="241"/>
      <c r="AG180" s="241"/>
      <c r="AH180" s="241"/>
      <c r="AI180" s="241"/>
      <c r="AJ180" s="241"/>
      <c r="AK180" s="241"/>
      <c r="AL180" s="241"/>
      <c r="AM180" s="241"/>
      <c r="AN180" s="241"/>
      <c r="AO180" s="241"/>
      <c r="AP180" s="241"/>
      <c r="AQ180" s="241"/>
      <c r="AR180" s="241"/>
      <c r="AS180" s="241"/>
      <c r="AT180" s="241"/>
      <c r="AU180" s="241"/>
      <c r="AV180" s="241"/>
      <c r="AW180" s="241"/>
      <c r="AX180" s="241"/>
      <c r="AY180" s="148"/>
      <c r="AZ180" s="148"/>
      <c r="BA180" s="148"/>
      <c r="BB180" s="148"/>
      <c r="BC180" s="148"/>
      <c r="BD180" s="241"/>
      <c r="BE180" s="241"/>
      <c r="BF180" s="241"/>
      <c r="BG180" s="241"/>
      <c r="BH180" s="241"/>
      <c r="BI180" s="241"/>
      <c r="BJ180" s="241"/>
    </row>
    <row r="181" spans="21:62">
      <c r="U181" s="241"/>
      <c r="V181" s="241"/>
      <c r="W181" s="241"/>
      <c r="X181" s="241"/>
      <c r="Y181" s="241"/>
      <c r="Z181" s="241"/>
      <c r="AA181" s="241"/>
      <c r="AB181" s="241"/>
      <c r="AC181" s="241"/>
      <c r="AD181" s="241"/>
      <c r="AE181" s="241"/>
      <c r="AF181" s="241"/>
      <c r="AG181" s="241"/>
      <c r="AH181" s="241"/>
      <c r="AI181" s="241"/>
      <c r="AJ181" s="241"/>
      <c r="AK181" s="241"/>
      <c r="AL181" s="241"/>
      <c r="AM181" s="241"/>
      <c r="AN181" s="241"/>
      <c r="AO181" s="241"/>
      <c r="AP181" s="241"/>
      <c r="AQ181" s="241"/>
      <c r="AR181" s="241"/>
      <c r="AS181" s="241"/>
      <c r="AT181" s="241"/>
      <c r="AU181" s="241"/>
      <c r="AV181" s="241"/>
      <c r="AW181" s="241"/>
      <c r="AX181" s="241"/>
      <c r="AY181" s="148"/>
      <c r="AZ181" s="148"/>
      <c r="BA181" s="148"/>
      <c r="BB181" s="148"/>
      <c r="BC181" s="148"/>
      <c r="BD181" s="241"/>
      <c r="BE181" s="241"/>
      <c r="BF181" s="241"/>
      <c r="BG181" s="241"/>
      <c r="BH181" s="241"/>
      <c r="BI181" s="241"/>
      <c r="BJ181" s="241"/>
    </row>
    <row r="182" spans="21:62">
      <c r="U182" s="241"/>
      <c r="V182" s="241"/>
      <c r="W182" s="241"/>
      <c r="X182" s="241"/>
      <c r="Y182" s="241"/>
      <c r="Z182" s="241"/>
      <c r="AA182" s="241"/>
      <c r="AB182" s="241"/>
      <c r="AC182" s="241"/>
      <c r="AD182" s="241"/>
      <c r="AE182" s="241"/>
      <c r="AF182" s="241"/>
      <c r="AG182" s="241"/>
      <c r="AH182" s="241"/>
      <c r="AI182" s="241"/>
      <c r="AJ182" s="241"/>
      <c r="AK182" s="241"/>
      <c r="AL182" s="241"/>
      <c r="AM182" s="241"/>
      <c r="AN182" s="241"/>
      <c r="AO182" s="241"/>
      <c r="AP182" s="241"/>
      <c r="AQ182" s="241"/>
      <c r="AR182" s="241"/>
      <c r="AS182" s="241"/>
      <c r="AT182" s="241"/>
      <c r="AU182" s="241"/>
      <c r="AV182" s="241"/>
      <c r="AW182" s="241"/>
      <c r="AX182" s="241"/>
      <c r="AY182" s="148"/>
      <c r="AZ182" s="148"/>
      <c r="BA182" s="148"/>
      <c r="BB182" s="148"/>
      <c r="BC182" s="148"/>
      <c r="BD182" s="241"/>
      <c r="BE182" s="241"/>
      <c r="BF182" s="241"/>
      <c r="BG182" s="241"/>
      <c r="BH182" s="241"/>
      <c r="BI182" s="241"/>
      <c r="BJ182" s="241"/>
    </row>
    <row r="183" spans="21:62">
      <c r="U183" s="241"/>
      <c r="V183" s="241"/>
      <c r="W183" s="241"/>
      <c r="X183" s="241"/>
      <c r="Y183" s="241"/>
      <c r="Z183" s="241"/>
      <c r="AA183" s="241"/>
      <c r="AB183" s="241"/>
      <c r="AC183" s="241"/>
      <c r="AD183" s="241"/>
      <c r="AE183" s="241"/>
      <c r="AF183" s="241"/>
      <c r="AG183" s="241"/>
      <c r="AH183" s="241"/>
      <c r="AI183" s="241"/>
      <c r="AJ183" s="241"/>
      <c r="AK183" s="241"/>
      <c r="AL183" s="241"/>
      <c r="AM183" s="241"/>
      <c r="AN183" s="241"/>
      <c r="AO183" s="241"/>
      <c r="AP183" s="241"/>
      <c r="AQ183" s="241"/>
      <c r="AR183" s="241"/>
      <c r="AS183" s="241"/>
      <c r="AT183" s="241"/>
      <c r="AU183" s="241"/>
      <c r="AV183" s="241"/>
      <c r="AW183" s="241"/>
      <c r="AX183" s="241"/>
      <c r="AY183" s="148"/>
      <c r="AZ183" s="148"/>
      <c r="BA183" s="148"/>
      <c r="BB183" s="148"/>
      <c r="BC183" s="148"/>
      <c r="BD183" s="241"/>
      <c r="BE183" s="241"/>
      <c r="BF183" s="241"/>
      <c r="BG183" s="241"/>
      <c r="BH183" s="241"/>
      <c r="BI183" s="241"/>
      <c r="BJ183" s="241"/>
    </row>
    <row r="184" spans="21:62">
      <c r="U184" s="241"/>
      <c r="V184" s="241"/>
      <c r="W184" s="241"/>
      <c r="X184" s="241"/>
      <c r="Y184" s="241"/>
      <c r="Z184" s="241"/>
      <c r="AA184" s="241"/>
      <c r="AB184" s="241"/>
      <c r="AC184" s="241"/>
      <c r="AD184" s="241"/>
      <c r="AE184" s="241"/>
      <c r="AF184" s="241"/>
      <c r="AG184" s="241"/>
      <c r="AH184" s="241"/>
      <c r="AI184" s="241"/>
      <c r="AJ184" s="241"/>
      <c r="AK184" s="241"/>
      <c r="AL184" s="241"/>
      <c r="AM184" s="241"/>
      <c r="AN184" s="241"/>
      <c r="AO184" s="241"/>
      <c r="AP184" s="241"/>
      <c r="AQ184" s="241"/>
      <c r="AR184" s="241"/>
      <c r="AS184" s="241"/>
      <c r="AT184" s="241"/>
      <c r="AU184" s="241"/>
      <c r="AV184" s="241"/>
      <c r="AW184" s="241"/>
      <c r="AX184" s="241"/>
      <c r="AY184" s="148"/>
      <c r="AZ184" s="148"/>
      <c r="BA184" s="148"/>
      <c r="BB184" s="148"/>
      <c r="BC184" s="148"/>
      <c r="BD184" s="241"/>
      <c r="BE184" s="241"/>
      <c r="BF184" s="241"/>
      <c r="BG184" s="241"/>
      <c r="BH184" s="241"/>
      <c r="BI184" s="241"/>
      <c r="BJ184" s="241"/>
    </row>
    <row r="185" spans="21:62">
      <c r="U185" s="241"/>
      <c r="V185" s="241"/>
      <c r="W185" s="241"/>
      <c r="X185" s="241"/>
      <c r="Y185" s="241"/>
      <c r="Z185" s="241"/>
      <c r="AA185" s="241"/>
      <c r="AB185" s="241"/>
      <c r="AC185" s="241"/>
      <c r="AD185" s="241"/>
      <c r="AE185" s="241"/>
      <c r="AF185" s="241"/>
      <c r="AG185" s="241"/>
      <c r="AH185" s="241"/>
      <c r="AI185" s="241"/>
      <c r="AJ185" s="241"/>
      <c r="AK185" s="241"/>
      <c r="AL185" s="241"/>
      <c r="AM185" s="241"/>
      <c r="AN185" s="241"/>
      <c r="AO185" s="241"/>
      <c r="AP185" s="241"/>
      <c r="AQ185" s="241"/>
      <c r="AR185" s="241"/>
      <c r="AS185" s="241"/>
      <c r="AT185" s="241"/>
      <c r="AU185" s="241"/>
      <c r="AV185" s="241"/>
      <c r="AW185" s="241"/>
      <c r="AX185" s="241"/>
      <c r="AY185" s="148"/>
      <c r="AZ185" s="148"/>
      <c r="BA185" s="148"/>
      <c r="BB185" s="148"/>
      <c r="BC185" s="148"/>
      <c r="BD185" s="241"/>
      <c r="BE185" s="241"/>
      <c r="BF185" s="241"/>
      <c r="BG185" s="241"/>
      <c r="BH185" s="241"/>
      <c r="BI185" s="241"/>
      <c r="BJ185" s="241"/>
    </row>
    <row r="186" spans="21:62">
      <c r="U186" s="241"/>
      <c r="V186" s="241"/>
      <c r="W186" s="241"/>
      <c r="X186" s="241"/>
      <c r="Y186" s="241"/>
      <c r="Z186" s="241"/>
      <c r="AA186" s="241"/>
      <c r="AB186" s="241"/>
      <c r="AC186" s="241"/>
      <c r="AD186" s="241"/>
      <c r="AE186" s="241"/>
      <c r="AF186" s="241"/>
      <c r="AG186" s="241"/>
      <c r="AH186" s="241"/>
      <c r="AI186" s="241"/>
      <c r="AJ186" s="241"/>
      <c r="AK186" s="241"/>
      <c r="AL186" s="241"/>
      <c r="AM186" s="241"/>
      <c r="AN186" s="241"/>
      <c r="AO186" s="241"/>
      <c r="AP186" s="241"/>
      <c r="AQ186" s="241"/>
      <c r="AR186" s="241"/>
      <c r="AS186" s="241"/>
      <c r="AT186" s="241"/>
      <c r="AU186" s="241"/>
      <c r="AV186" s="241"/>
      <c r="AW186" s="241"/>
      <c r="AX186" s="241"/>
      <c r="AY186" s="148"/>
      <c r="AZ186" s="148"/>
      <c r="BA186" s="148"/>
      <c r="BB186" s="148"/>
      <c r="BC186" s="148"/>
      <c r="BD186" s="241"/>
      <c r="BE186" s="241"/>
      <c r="BF186" s="241"/>
      <c r="BG186" s="241"/>
      <c r="BH186" s="241"/>
      <c r="BI186" s="241"/>
      <c r="BJ186" s="241"/>
    </row>
    <row r="187" spans="21:62">
      <c r="U187" s="241"/>
      <c r="V187" s="241"/>
      <c r="W187" s="241"/>
      <c r="X187" s="241"/>
      <c r="Y187" s="241"/>
      <c r="Z187" s="241"/>
      <c r="AA187" s="241"/>
      <c r="AB187" s="241"/>
      <c r="AC187" s="241"/>
      <c r="AD187" s="241"/>
      <c r="AE187" s="241"/>
      <c r="AF187" s="241"/>
      <c r="AG187" s="241"/>
      <c r="AH187" s="241"/>
      <c r="AI187" s="241"/>
      <c r="AJ187" s="241"/>
      <c r="AK187" s="241"/>
      <c r="AL187" s="241"/>
      <c r="AM187" s="241"/>
      <c r="AN187" s="241"/>
      <c r="AO187" s="241"/>
      <c r="AP187" s="241"/>
      <c r="AQ187" s="241"/>
      <c r="AR187" s="241"/>
      <c r="AS187" s="241"/>
      <c r="AT187" s="241"/>
      <c r="AU187" s="241"/>
      <c r="AV187" s="241"/>
      <c r="AW187" s="241"/>
      <c r="AX187" s="241"/>
      <c r="AY187" s="148"/>
      <c r="AZ187" s="148"/>
      <c r="BA187" s="148"/>
      <c r="BB187" s="148"/>
      <c r="BC187" s="148"/>
      <c r="BD187" s="241"/>
      <c r="BE187" s="241"/>
      <c r="BF187" s="241"/>
      <c r="BG187" s="241"/>
      <c r="BH187" s="241"/>
      <c r="BI187" s="241"/>
      <c r="BJ187" s="241"/>
    </row>
    <row r="188" spans="21:62">
      <c r="U188" s="241"/>
      <c r="V188" s="241"/>
      <c r="W188" s="241"/>
      <c r="X188" s="241"/>
      <c r="Y188" s="241"/>
      <c r="Z188" s="241"/>
      <c r="AA188" s="241"/>
      <c r="AB188" s="241"/>
      <c r="AC188" s="241"/>
      <c r="AD188" s="241"/>
      <c r="AE188" s="241"/>
      <c r="AF188" s="241"/>
      <c r="AG188" s="241"/>
      <c r="AH188" s="241"/>
      <c r="AI188" s="241"/>
      <c r="AJ188" s="241"/>
      <c r="AK188" s="241"/>
      <c r="AL188" s="241"/>
      <c r="AM188" s="241"/>
      <c r="AN188" s="241"/>
      <c r="AO188" s="241"/>
      <c r="AP188" s="241"/>
      <c r="AQ188" s="241"/>
      <c r="AR188" s="241"/>
      <c r="AS188" s="241"/>
      <c r="AT188" s="241"/>
      <c r="AU188" s="241"/>
      <c r="AV188" s="241"/>
      <c r="AW188" s="241"/>
      <c r="AX188" s="241"/>
      <c r="AY188" s="148"/>
      <c r="AZ188" s="148"/>
      <c r="BA188" s="148"/>
      <c r="BB188" s="148"/>
      <c r="BC188" s="148"/>
      <c r="BD188" s="241"/>
      <c r="BE188" s="241"/>
      <c r="BF188" s="241"/>
      <c r="BG188" s="241"/>
      <c r="BH188" s="241"/>
      <c r="BI188" s="241"/>
      <c r="BJ188" s="241"/>
    </row>
    <row r="189" spans="21:62">
      <c r="U189" s="241"/>
      <c r="V189" s="241"/>
      <c r="W189" s="241"/>
      <c r="X189" s="241"/>
      <c r="Y189" s="241"/>
      <c r="Z189" s="241"/>
      <c r="AA189" s="241"/>
      <c r="AB189" s="241"/>
      <c r="AC189" s="241"/>
      <c r="AD189" s="241"/>
      <c r="AE189" s="241"/>
      <c r="AF189" s="241"/>
      <c r="AG189" s="241"/>
      <c r="AH189" s="241"/>
      <c r="AI189" s="241"/>
      <c r="AJ189" s="241"/>
      <c r="AK189" s="241"/>
      <c r="AL189" s="241"/>
      <c r="AM189" s="241"/>
      <c r="AN189" s="241"/>
      <c r="AO189" s="241"/>
      <c r="AP189" s="241"/>
      <c r="AQ189" s="241"/>
      <c r="AR189" s="241"/>
      <c r="AS189" s="241"/>
      <c r="AT189" s="241"/>
      <c r="AU189" s="241"/>
      <c r="AV189" s="241"/>
      <c r="AW189" s="241"/>
      <c r="AX189" s="241"/>
      <c r="AY189" s="148"/>
      <c r="AZ189" s="148"/>
      <c r="BA189" s="148"/>
      <c r="BB189" s="148"/>
      <c r="BC189" s="148"/>
      <c r="BD189" s="241"/>
      <c r="BE189" s="241"/>
      <c r="BF189" s="241"/>
      <c r="BG189" s="241"/>
      <c r="BH189" s="241"/>
      <c r="BI189" s="241"/>
      <c r="BJ189" s="241"/>
    </row>
    <row r="190" spans="21:62">
      <c r="U190" s="241"/>
      <c r="V190" s="241"/>
      <c r="W190" s="241"/>
      <c r="X190" s="241"/>
      <c r="Y190" s="241"/>
      <c r="Z190" s="241"/>
      <c r="AA190" s="241"/>
      <c r="AB190" s="241"/>
      <c r="AC190" s="241"/>
      <c r="AD190" s="241"/>
      <c r="AE190" s="241"/>
      <c r="AF190" s="241"/>
      <c r="AG190" s="241"/>
      <c r="AH190" s="241"/>
      <c r="AI190" s="241"/>
      <c r="AJ190" s="241"/>
      <c r="AK190" s="241"/>
      <c r="AL190" s="241"/>
      <c r="AM190" s="241"/>
      <c r="AN190" s="241"/>
      <c r="AO190" s="241"/>
      <c r="AP190" s="241"/>
      <c r="AQ190" s="241"/>
      <c r="AR190" s="241"/>
      <c r="AS190" s="241"/>
      <c r="AT190" s="241"/>
      <c r="AU190" s="241"/>
      <c r="AV190" s="241"/>
      <c r="AW190" s="241"/>
      <c r="AX190" s="241"/>
      <c r="AY190" s="148"/>
      <c r="AZ190" s="148"/>
      <c r="BA190" s="148"/>
      <c r="BB190" s="148"/>
      <c r="BC190" s="148"/>
      <c r="BD190" s="241"/>
      <c r="BE190" s="241"/>
      <c r="BF190" s="241"/>
      <c r="BG190" s="241"/>
      <c r="BH190" s="241"/>
      <c r="BI190" s="241"/>
      <c r="BJ190" s="241"/>
    </row>
    <row r="191" spans="21:62">
      <c r="U191" s="241"/>
      <c r="V191" s="241"/>
      <c r="W191" s="241"/>
      <c r="X191" s="241"/>
      <c r="Y191" s="241"/>
      <c r="Z191" s="241"/>
      <c r="AA191" s="241"/>
      <c r="AB191" s="241"/>
      <c r="AC191" s="241"/>
      <c r="AD191" s="241"/>
      <c r="AE191" s="241"/>
      <c r="AF191" s="241"/>
      <c r="AG191" s="241"/>
      <c r="AH191" s="241"/>
      <c r="AI191" s="241"/>
      <c r="AJ191" s="241"/>
      <c r="AK191" s="241"/>
      <c r="AL191" s="241"/>
      <c r="AM191" s="241"/>
      <c r="AN191" s="241"/>
      <c r="AO191" s="241"/>
      <c r="AP191" s="241"/>
      <c r="AQ191" s="241"/>
      <c r="AR191" s="241"/>
      <c r="AS191" s="241"/>
      <c r="AT191" s="241"/>
      <c r="AU191" s="241"/>
      <c r="AV191" s="241"/>
      <c r="AW191" s="241"/>
      <c r="AX191" s="241"/>
      <c r="AY191" s="148"/>
      <c r="AZ191" s="148"/>
      <c r="BA191" s="148"/>
      <c r="BB191" s="148"/>
      <c r="BC191" s="148"/>
      <c r="BD191" s="241"/>
      <c r="BE191" s="241"/>
      <c r="BF191" s="241"/>
      <c r="BG191" s="241"/>
      <c r="BH191" s="241"/>
      <c r="BI191" s="241"/>
      <c r="BJ191" s="241"/>
    </row>
    <row r="192" spans="21:62">
      <c r="U192" s="241"/>
      <c r="V192" s="241"/>
      <c r="W192" s="241"/>
      <c r="X192" s="241"/>
      <c r="Y192" s="241"/>
      <c r="Z192" s="241"/>
      <c r="AA192" s="241"/>
      <c r="AB192" s="241"/>
      <c r="AC192" s="241"/>
      <c r="AD192" s="241"/>
      <c r="AE192" s="241"/>
      <c r="AF192" s="241"/>
      <c r="AG192" s="241"/>
      <c r="AH192" s="241"/>
      <c r="AI192" s="241"/>
      <c r="AJ192" s="241"/>
      <c r="AK192" s="241"/>
      <c r="AL192" s="241"/>
      <c r="AM192" s="241"/>
      <c r="AN192" s="241"/>
      <c r="AO192" s="241"/>
      <c r="AP192" s="241"/>
      <c r="AQ192" s="241"/>
      <c r="AR192" s="241"/>
      <c r="AS192" s="241"/>
      <c r="AT192" s="241"/>
      <c r="AU192" s="241"/>
      <c r="AV192" s="241"/>
      <c r="AW192" s="241"/>
      <c r="AX192" s="241"/>
      <c r="AY192" s="148"/>
      <c r="AZ192" s="148"/>
      <c r="BA192" s="148"/>
      <c r="BB192" s="148"/>
      <c r="BC192" s="148"/>
      <c r="BD192" s="241"/>
      <c r="BE192" s="241"/>
      <c r="BF192" s="241"/>
      <c r="BG192" s="241"/>
      <c r="BH192" s="241"/>
      <c r="BI192" s="241"/>
      <c r="BJ192" s="241"/>
    </row>
  </sheetData>
  <mergeCells count="15">
    <mergeCell ref="AN66:AN69"/>
    <mergeCell ref="B2:P2"/>
    <mergeCell ref="Z33:AI33"/>
    <mergeCell ref="Z37:Z41"/>
    <mergeCell ref="AA44:AR44"/>
    <mergeCell ref="AA48:AA52"/>
    <mergeCell ref="AF57:AS57"/>
    <mergeCell ref="AF61:AF65"/>
    <mergeCell ref="AN63:AO65"/>
    <mergeCell ref="AP63:BE63"/>
    <mergeCell ref="AH7:AH10"/>
    <mergeCell ref="X11:AE11"/>
    <mergeCell ref="X15:X19"/>
    <mergeCell ref="Y23:AF23"/>
    <mergeCell ref="Y27:Y31"/>
  </mergeCells>
  <pageMargins left="0.7" right="0.7" top="0.75" bottom="0.75" header="0.3" footer="0.3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23"/>
  <sheetViews>
    <sheetView showGridLines="0" workbookViewId="0">
      <selection sqref="A1:P1"/>
    </sheetView>
  </sheetViews>
  <sheetFormatPr defaultRowHeight="15"/>
  <cols>
    <col min="1" max="1" width="38.5703125" customWidth="1"/>
    <col min="2" max="2" width="9.7109375" customWidth="1"/>
    <col min="3" max="3" width="7" customWidth="1"/>
    <col min="4" max="6" width="9.7109375" customWidth="1"/>
    <col min="7" max="7" width="7" customWidth="1"/>
    <col min="8" max="8" width="9.7109375" customWidth="1"/>
    <col min="9" max="9" width="7" customWidth="1"/>
    <col min="10" max="12" width="9.7109375" customWidth="1"/>
    <col min="13" max="13" width="7.5703125" customWidth="1"/>
    <col min="14" max="14" width="9.7109375" customWidth="1"/>
    <col min="15" max="15" width="6.5703125" customWidth="1"/>
    <col min="16" max="17" width="9.7109375" customWidth="1"/>
    <col min="18" max="18" width="9.7109375" bestFit="1" customWidth="1"/>
    <col min="19" max="19" width="7" bestFit="1" customWidth="1"/>
    <col min="20" max="20" width="9.7109375" bestFit="1" customWidth="1"/>
    <col min="21" max="21" width="7" bestFit="1" customWidth="1"/>
    <col min="22" max="24" width="9.7109375" bestFit="1" customWidth="1"/>
    <col min="25" max="25" width="6" bestFit="1" customWidth="1"/>
    <col min="26" max="26" width="9.7109375" bestFit="1" customWidth="1"/>
    <col min="27" max="27" width="6.5703125" bestFit="1" customWidth="1"/>
    <col min="28" max="28" width="9.7109375" bestFit="1" customWidth="1"/>
    <col min="29" max="29" width="6" bestFit="1" customWidth="1"/>
    <col min="30" max="30" width="9.7109375" bestFit="1" customWidth="1"/>
    <col min="31" max="31" width="5" bestFit="1" customWidth="1"/>
    <col min="32" max="32" width="9.7109375" bestFit="1" customWidth="1"/>
    <col min="33" max="33" width="7" bestFit="1" customWidth="1"/>
    <col min="34" max="34" width="9.7109375" bestFit="1" customWidth="1"/>
    <col min="35" max="35" width="7" bestFit="1" customWidth="1"/>
    <col min="36" max="36" width="9.7109375" bestFit="1" customWidth="1"/>
    <col min="37" max="37" width="5" bestFit="1" customWidth="1"/>
    <col min="38" max="38" width="9.7109375" bestFit="1" customWidth="1"/>
    <col min="39" max="39" width="6" bestFit="1" customWidth="1"/>
    <col min="40" max="40" width="9.7109375" bestFit="1" customWidth="1"/>
    <col min="41" max="41" width="5" bestFit="1" customWidth="1"/>
    <col min="42" max="42" width="9.7109375" bestFit="1" customWidth="1"/>
    <col min="43" max="43" width="5" bestFit="1" customWidth="1"/>
    <col min="44" max="44" width="9.7109375" bestFit="1" customWidth="1"/>
    <col min="45" max="45" width="6" bestFit="1" customWidth="1"/>
    <col min="46" max="46" width="9.7109375" bestFit="1" customWidth="1"/>
    <col min="47" max="47" width="5" bestFit="1" customWidth="1"/>
    <col min="48" max="48" width="9.7109375" bestFit="1" customWidth="1"/>
    <col min="49" max="49" width="6" bestFit="1" customWidth="1"/>
    <col min="50" max="50" width="9.7109375" bestFit="1" customWidth="1"/>
    <col min="51" max="51" width="5" bestFit="1" customWidth="1"/>
    <col min="52" max="52" width="9.7109375" bestFit="1" customWidth="1"/>
    <col min="53" max="53" width="5" bestFit="1" customWidth="1"/>
    <col min="54" max="54" width="9.7109375" bestFit="1" customWidth="1"/>
    <col min="55" max="55" width="5" bestFit="1" customWidth="1"/>
    <col min="56" max="56" width="9.7109375" bestFit="1" customWidth="1"/>
    <col min="57" max="57" width="5" bestFit="1" customWidth="1"/>
  </cols>
  <sheetData>
    <row r="1" spans="1:77" ht="28.5">
      <c r="A1" s="355" t="s">
        <v>240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</row>
    <row r="2" spans="1:77" ht="18">
      <c r="A2" s="1"/>
    </row>
    <row r="3" spans="1:77" s="114" customFormat="1" ht="29.25" thickBot="1">
      <c r="A3" s="45" t="s">
        <v>265</v>
      </c>
      <c r="B3" s="45"/>
      <c r="C3" s="45"/>
      <c r="D3" s="45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</row>
    <row r="4" spans="1:77" ht="18">
      <c r="A4" s="1"/>
    </row>
    <row r="5" spans="1:77" ht="32.25" thickBot="1">
      <c r="A5" s="46" t="s">
        <v>264</v>
      </c>
      <c r="B5" s="46"/>
    </row>
    <row r="6" spans="1:77" ht="18" customHeight="1" thickBot="1">
      <c r="A6" s="337" t="s">
        <v>0</v>
      </c>
      <c r="B6" s="337"/>
      <c r="C6" s="337"/>
      <c r="D6" s="337"/>
      <c r="E6" s="337"/>
    </row>
    <row r="7" spans="1:77" ht="15" customHeight="1" thickTop="1">
      <c r="A7" s="338"/>
      <c r="B7" s="341" t="s">
        <v>1</v>
      </c>
      <c r="C7" s="342"/>
      <c r="D7" s="342"/>
      <c r="E7" s="343"/>
      <c r="F7" s="356" t="s">
        <v>243</v>
      </c>
      <c r="G7" s="357"/>
    </row>
    <row r="8" spans="1:77" ht="15" customHeight="1">
      <c r="A8" s="339"/>
      <c r="B8" s="344" t="s">
        <v>2</v>
      </c>
      <c r="C8" s="345"/>
      <c r="D8" s="345" t="s">
        <v>3</v>
      </c>
      <c r="E8" s="346"/>
      <c r="F8" s="358"/>
      <c r="G8" s="359"/>
    </row>
    <row r="9" spans="1:77" ht="15" customHeight="1" thickBot="1">
      <c r="A9" s="340"/>
      <c r="B9" s="47" t="s">
        <v>4</v>
      </c>
      <c r="C9" s="48" t="s">
        <v>5</v>
      </c>
      <c r="D9" s="48" t="s">
        <v>4</v>
      </c>
      <c r="E9" s="49" t="s">
        <v>5</v>
      </c>
      <c r="F9" s="48" t="s">
        <v>4</v>
      </c>
      <c r="G9" s="49" t="s">
        <v>5</v>
      </c>
      <c r="H9" s="99"/>
      <c r="I9" s="99"/>
    </row>
    <row r="10" spans="1:77" ht="15.75" thickTop="1">
      <c r="A10" s="2" t="s">
        <v>6</v>
      </c>
      <c r="B10" s="5">
        <v>3</v>
      </c>
      <c r="C10" s="6">
        <v>0.42857142857142855</v>
      </c>
      <c r="D10" s="7">
        <v>4</v>
      </c>
      <c r="E10" s="8">
        <v>0.57142857142857151</v>
      </c>
      <c r="F10" s="53">
        <v>21</v>
      </c>
      <c r="G10" s="54">
        <f>F10/$F$14</f>
        <v>4.8723897911832945E-2</v>
      </c>
      <c r="H10" s="60">
        <f>SUM(B10,D10)</f>
        <v>7</v>
      </c>
      <c r="I10" s="108">
        <f>H10/138</f>
        <v>5.0724637681159424E-2</v>
      </c>
    </row>
    <row r="11" spans="1:77" ht="24">
      <c r="A11" s="3" t="s">
        <v>7</v>
      </c>
      <c r="B11" s="9">
        <v>1</v>
      </c>
      <c r="C11" s="10">
        <v>8.3333333333333343E-2</v>
      </c>
      <c r="D11" s="11">
        <v>11</v>
      </c>
      <c r="E11" s="12">
        <v>0.91666666666666674</v>
      </c>
      <c r="F11" s="55">
        <v>30</v>
      </c>
      <c r="G11" s="56">
        <f t="shared" ref="G11:G13" si="0">F11/$F$14</f>
        <v>6.9605568445475635E-2</v>
      </c>
      <c r="H11" s="60">
        <f t="shared" ref="H11:H13" si="1">SUM(B11,D11)</f>
        <v>12</v>
      </c>
      <c r="I11" s="108">
        <f t="shared" ref="I11:I13" si="2">H11/138</f>
        <v>8.6956521739130432E-2</v>
      </c>
    </row>
    <row r="12" spans="1:77">
      <c r="A12" s="3" t="s">
        <v>8</v>
      </c>
      <c r="B12" s="9">
        <v>22</v>
      </c>
      <c r="C12" s="10">
        <v>0.26190476190476192</v>
      </c>
      <c r="D12" s="11">
        <v>62</v>
      </c>
      <c r="E12" s="12">
        <v>0.73809523809523814</v>
      </c>
      <c r="F12" s="55">
        <v>330</v>
      </c>
      <c r="G12" s="56">
        <f t="shared" si="0"/>
        <v>0.76566125290023201</v>
      </c>
      <c r="H12" s="60">
        <f t="shared" si="1"/>
        <v>84</v>
      </c>
      <c r="I12" s="108">
        <f t="shared" si="2"/>
        <v>0.60869565217391308</v>
      </c>
    </row>
    <row r="13" spans="1:77">
      <c r="A13" s="3" t="s">
        <v>9</v>
      </c>
      <c r="B13" s="9">
        <v>23</v>
      </c>
      <c r="C13" s="10">
        <v>0.65714285714285703</v>
      </c>
      <c r="D13" s="11">
        <v>12</v>
      </c>
      <c r="E13" s="12">
        <v>0.34285714285714286</v>
      </c>
      <c r="F13" s="55">
        <v>50</v>
      </c>
      <c r="G13" s="56">
        <f t="shared" si="0"/>
        <v>0.11600928074245939</v>
      </c>
      <c r="H13" s="60">
        <f t="shared" si="1"/>
        <v>35</v>
      </c>
      <c r="I13" s="108">
        <f t="shared" si="2"/>
        <v>0.25362318840579712</v>
      </c>
    </row>
    <row r="14" spans="1:77" ht="15.75" thickBot="1">
      <c r="A14" s="4" t="s">
        <v>10</v>
      </c>
      <c r="B14" s="13">
        <v>49</v>
      </c>
      <c r="C14" s="14">
        <v>0.35507246376811596</v>
      </c>
      <c r="D14" s="15">
        <v>89</v>
      </c>
      <c r="E14" s="16">
        <v>0.64492753623188404</v>
      </c>
      <c r="F14" s="57">
        <f>SUM(F10:F13)</f>
        <v>431</v>
      </c>
      <c r="G14" s="58">
        <v>1</v>
      </c>
      <c r="H14" s="60">
        <f>SUM(H10:H13)</f>
        <v>138</v>
      </c>
      <c r="I14" s="99"/>
    </row>
    <row r="15" spans="1:77" ht="15.75" thickTop="1">
      <c r="H15" s="99"/>
      <c r="I15" s="99"/>
    </row>
    <row r="16" spans="1:77">
      <c r="H16" s="99"/>
      <c r="I16" s="99"/>
    </row>
    <row r="17" spans="1:11" ht="18">
      <c r="A17" s="1"/>
    </row>
    <row r="19" spans="1:11" ht="18" customHeight="1" thickBot="1">
      <c r="A19" s="337" t="s">
        <v>11</v>
      </c>
      <c r="B19" s="337"/>
      <c r="C19" s="337"/>
      <c r="D19" s="337"/>
      <c r="E19" s="337"/>
      <c r="F19" s="337"/>
      <c r="G19" s="337"/>
    </row>
    <row r="20" spans="1:11" ht="15" customHeight="1" thickTop="1">
      <c r="A20" s="338"/>
      <c r="B20" s="341" t="s">
        <v>12</v>
      </c>
      <c r="C20" s="342"/>
      <c r="D20" s="342"/>
      <c r="E20" s="342"/>
      <c r="F20" s="342"/>
      <c r="G20" s="343"/>
    </row>
    <row r="21" spans="1:11" ht="37.5" customHeight="1">
      <c r="A21" s="339"/>
      <c r="B21" s="344" t="s">
        <v>13</v>
      </c>
      <c r="C21" s="345"/>
      <c r="D21" s="345" t="s">
        <v>14</v>
      </c>
      <c r="E21" s="345"/>
      <c r="F21" s="345" t="s">
        <v>15</v>
      </c>
      <c r="G21" s="346"/>
    </row>
    <row r="22" spans="1:11" ht="15" customHeight="1" thickBot="1">
      <c r="A22" s="340"/>
      <c r="B22" s="47" t="s">
        <v>4</v>
      </c>
      <c r="C22" s="48" t="s">
        <v>5</v>
      </c>
      <c r="D22" s="48" t="s">
        <v>4</v>
      </c>
      <c r="E22" s="48" t="s">
        <v>5</v>
      </c>
      <c r="F22" s="48" t="s">
        <v>4</v>
      </c>
      <c r="G22" s="49" t="s">
        <v>5</v>
      </c>
    </row>
    <row r="23" spans="1:11" ht="21" customHeight="1" thickTop="1">
      <c r="A23" s="2" t="s">
        <v>6</v>
      </c>
      <c r="B23" s="5">
        <v>5</v>
      </c>
      <c r="C23" s="6">
        <v>0.7142857142857143</v>
      </c>
      <c r="D23" s="7">
        <v>1</v>
      </c>
      <c r="E23" s="6">
        <v>0.14285714285714288</v>
      </c>
      <c r="F23" s="7">
        <v>1</v>
      </c>
      <c r="G23" s="8">
        <v>0.14285714285714288</v>
      </c>
    </row>
    <row r="24" spans="1:11" ht="21.75" customHeight="1">
      <c r="A24" s="3" t="s">
        <v>7</v>
      </c>
      <c r="B24" s="9">
        <v>11</v>
      </c>
      <c r="C24" s="10">
        <v>0.91666666666666674</v>
      </c>
      <c r="D24" s="11">
        <v>1</v>
      </c>
      <c r="E24" s="10">
        <v>8.3333333333333343E-2</v>
      </c>
      <c r="F24" s="11">
        <v>0</v>
      </c>
      <c r="G24" s="12">
        <v>0</v>
      </c>
    </row>
    <row r="25" spans="1:11" ht="23.25" customHeight="1">
      <c r="A25" s="3" t="s">
        <v>8</v>
      </c>
      <c r="B25" s="9">
        <v>77</v>
      </c>
      <c r="C25" s="10">
        <v>0.91666666666666674</v>
      </c>
      <c r="D25" s="11">
        <v>7</v>
      </c>
      <c r="E25" s="10">
        <v>8.3333333333333343E-2</v>
      </c>
      <c r="F25" s="11">
        <v>0</v>
      </c>
      <c r="G25" s="12">
        <v>0</v>
      </c>
    </row>
    <row r="26" spans="1:11" ht="15" customHeight="1">
      <c r="A26" s="3" t="s">
        <v>9</v>
      </c>
      <c r="B26" s="9">
        <v>33</v>
      </c>
      <c r="C26" s="10">
        <v>0.94285714285714295</v>
      </c>
      <c r="D26" s="11">
        <v>2</v>
      </c>
      <c r="E26" s="10">
        <v>5.7142857142857141E-2</v>
      </c>
      <c r="F26" s="11">
        <v>0</v>
      </c>
      <c r="G26" s="12">
        <v>0</v>
      </c>
    </row>
    <row r="27" spans="1:11" ht="15" customHeight="1" thickBot="1">
      <c r="A27" s="4" t="s">
        <v>10</v>
      </c>
      <c r="B27" s="13">
        <v>126</v>
      </c>
      <c r="C27" s="14">
        <v>0.91304347826086951</v>
      </c>
      <c r="D27" s="15">
        <v>11</v>
      </c>
      <c r="E27" s="14">
        <v>7.9710144927536225E-2</v>
      </c>
      <c r="F27" s="15">
        <v>1</v>
      </c>
      <c r="G27" s="17">
        <v>7.246376811594203E-3</v>
      </c>
    </row>
    <row r="30" spans="1:11" ht="18">
      <c r="A30" s="1"/>
    </row>
    <row r="32" spans="1:11" ht="18" customHeight="1" thickBot="1">
      <c r="A32" s="337" t="s">
        <v>16</v>
      </c>
      <c r="B32" s="337"/>
      <c r="C32" s="337"/>
      <c r="D32" s="337"/>
      <c r="E32" s="337"/>
      <c r="F32" s="337"/>
      <c r="G32" s="337"/>
      <c r="H32" s="337"/>
      <c r="I32" s="337"/>
      <c r="J32" s="337"/>
      <c r="K32" s="337"/>
    </row>
    <row r="33" spans="1:17" ht="15" customHeight="1" thickTop="1">
      <c r="A33" s="338"/>
      <c r="B33" s="341" t="s">
        <v>17</v>
      </c>
      <c r="C33" s="342"/>
      <c r="D33" s="342"/>
      <c r="E33" s="342"/>
      <c r="F33" s="342"/>
      <c r="G33" s="342"/>
      <c r="H33" s="342"/>
      <c r="I33" s="342"/>
      <c r="J33" s="342"/>
      <c r="K33" s="343"/>
    </row>
    <row r="34" spans="1:17" ht="54" customHeight="1">
      <c r="A34" s="339"/>
      <c r="B34" s="344" t="s">
        <v>18</v>
      </c>
      <c r="C34" s="345"/>
      <c r="D34" s="345" t="s">
        <v>19</v>
      </c>
      <c r="E34" s="345"/>
      <c r="F34" s="345" t="s">
        <v>20</v>
      </c>
      <c r="G34" s="345"/>
      <c r="H34" s="345" t="s">
        <v>21</v>
      </c>
      <c r="I34" s="345"/>
      <c r="J34" s="345" t="s">
        <v>22</v>
      </c>
      <c r="K34" s="346"/>
    </row>
    <row r="35" spans="1:17" ht="15" customHeight="1" thickBot="1">
      <c r="A35" s="340"/>
      <c r="B35" s="47" t="s">
        <v>4</v>
      </c>
      <c r="C35" s="48" t="s">
        <v>5</v>
      </c>
      <c r="D35" s="48" t="s">
        <v>4</v>
      </c>
      <c r="E35" s="48" t="s">
        <v>5</v>
      </c>
      <c r="F35" s="48" t="s">
        <v>4</v>
      </c>
      <c r="G35" s="48" t="s">
        <v>5</v>
      </c>
      <c r="H35" s="48" t="s">
        <v>4</v>
      </c>
      <c r="I35" s="48" t="s">
        <v>5</v>
      </c>
      <c r="J35" s="48" t="s">
        <v>4</v>
      </c>
      <c r="K35" s="49" t="s">
        <v>5</v>
      </c>
    </row>
    <row r="36" spans="1:17" ht="18" customHeight="1" thickTop="1">
      <c r="A36" s="2" t="s">
        <v>6</v>
      </c>
      <c r="B36" s="5">
        <v>0</v>
      </c>
      <c r="C36" s="6">
        <v>0</v>
      </c>
      <c r="D36" s="7">
        <v>4</v>
      </c>
      <c r="E36" s="6">
        <v>0.66666666666666674</v>
      </c>
      <c r="F36" s="7">
        <v>0</v>
      </c>
      <c r="G36" s="6">
        <v>0</v>
      </c>
      <c r="H36" s="7">
        <v>2</v>
      </c>
      <c r="I36" s="6">
        <v>0.33333333333333337</v>
      </c>
      <c r="J36" s="7">
        <v>0</v>
      </c>
      <c r="K36" s="8">
        <v>0</v>
      </c>
    </row>
    <row r="37" spans="1:17" ht="18.75" customHeight="1">
      <c r="A37" s="3" t="s">
        <v>7</v>
      </c>
      <c r="B37" s="9">
        <v>2</v>
      </c>
      <c r="C37" s="10">
        <v>0.16666666666666669</v>
      </c>
      <c r="D37" s="11">
        <v>4</v>
      </c>
      <c r="E37" s="10">
        <v>0.33333333333333337</v>
      </c>
      <c r="F37" s="11">
        <v>1</v>
      </c>
      <c r="G37" s="10">
        <v>8.3333333333333343E-2</v>
      </c>
      <c r="H37" s="11">
        <v>4</v>
      </c>
      <c r="I37" s="10">
        <v>0.33333333333333337</v>
      </c>
      <c r="J37" s="11">
        <v>1</v>
      </c>
      <c r="K37" s="12">
        <v>8.3333333333333343E-2</v>
      </c>
    </row>
    <row r="38" spans="1:17" ht="21" customHeight="1">
      <c r="A38" s="3" t="s">
        <v>8</v>
      </c>
      <c r="B38" s="9">
        <v>20</v>
      </c>
      <c r="C38" s="10">
        <v>0.23809523809523811</v>
      </c>
      <c r="D38" s="11">
        <v>50</v>
      </c>
      <c r="E38" s="10">
        <v>0.59523809523809523</v>
      </c>
      <c r="F38" s="11">
        <v>3</v>
      </c>
      <c r="G38" s="10">
        <v>3.5714285714285719E-2</v>
      </c>
      <c r="H38" s="11">
        <v>10</v>
      </c>
      <c r="I38" s="10">
        <v>0.11904761904761905</v>
      </c>
      <c r="J38" s="11">
        <v>1</v>
      </c>
      <c r="K38" s="12">
        <v>1.1904761904761904E-2</v>
      </c>
    </row>
    <row r="39" spans="1:17" ht="18.75" customHeight="1">
      <c r="A39" s="3" t="s">
        <v>9</v>
      </c>
      <c r="B39" s="9">
        <v>14</v>
      </c>
      <c r="C39" s="10">
        <v>0.4</v>
      </c>
      <c r="D39" s="11">
        <v>12</v>
      </c>
      <c r="E39" s="10">
        <v>0.34285714285714286</v>
      </c>
      <c r="F39" s="11">
        <v>2</v>
      </c>
      <c r="G39" s="10">
        <v>5.7142857142857141E-2</v>
      </c>
      <c r="H39" s="11">
        <v>6</v>
      </c>
      <c r="I39" s="10">
        <v>0.17142857142857143</v>
      </c>
      <c r="J39" s="11">
        <v>1</v>
      </c>
      <c r="K39" s="12">
        <v>2.8571428571428571E-2</v>
      </c>
    </row>
    <row r="40" spans="1:17" ht="15" customHeight="1" thickBot="1">
      <c r="A40" s="4" t="s">
        <v>10</v>
      </c>
      <c r="B40" s="13">
        <v>36</v>
      </c>
      <c r="C40" s="14">
        <v>0.26277372262773724</v>
      </c>
      <c r="D40" s="15">
        <v>70</v>
      </c>
      <c r="E40" s="14">
        <v>0.51094890510948909</v>
      </c>
      <c r="F40" s="15">
        <v>6</v>
      </c>
      <c r="G40" s="14">
        <v>4.3795620437956206E-2</v>
      </c>
      <c r="H40" s="15">
        <v>22</v>
      </c>
      <c r="I40" s="14">
        <v>0.16058394160583941</v>
      </c>
      <c r="J40" s="15">
        <v>3</v>
      </c>
      <c r="K40" s="16">
        <v>2.1897810218978103E-2</v>
      </c>
    </row>
    <row r="41" spans="1:17" ht="15.75" thickTop="1"/>
    <row r="42" spans="1:17" ht="32.25" thickBot="1">
      <c r="A42" s="46" t="s">
        <v>481</v>
      </c>
      <c r="B42" s="46"/>
      <c r="C42" s="46"/>
    </row>
    <row r="43" spans="1:17" ht="15.75" customHeight="1">
      <c r="A43" s="385" t="s">
        <v>480</v>
      </c>
    </row>
    <row r="44" spans="1:17" ht="23.25">
      <c r="A44" s="50" t="s">
        <v>267</v>
      </c>
    </row>
    <row r="46" spans="1:17" ht="18" customHeight="1" thickBot="1">
      <c r="A46" s="337" t="s">
        <v>23</v>
      </c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</row>
    <row r="47" spans="1:17" ht="15" customHeight="1" thickTop="1">
      <c r="A47" s="338"/>
      <c r="B47" s="341" t="s">
        <v>24</v>
      </c>
      <c r="C47" s="342"/>
      <c r="D47" s="342"/>
      <c r="E47" s="342"/>
      <c r="F47" s="342" t="s">
        <v>25</v>
      </c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3"/>
    </row>
    <row r="48" spans="1:17" ht="27.95" customHeight="1">
      <c r="A48" s="339"/>
      <c r="B48" s="344" t="s">
        <v>26</v>
      </c>
      <c r="C48" s="345"/>
      <c r="D48" s="345" t="s">
        <v>27</v>
      </c>
      <c r="E48" s="345"/>
      <c r="F48" s="345" t="s">
        <v>28</v>
      </c>
      <c r="G48" s="345"/>
      <c r="H48" s="345" t="s">
        <v>29</v>
      </c>
      <c r="I48" s="345"/>
      <c r="J48" s="345" t="s">
        <v>30</v>
      </c>
      <c r="K48" s="345"/>
      <c r="L48" s="345" t="s">
        <v>31</v>
      </c>
      <c r="M48" s="345"/>
      <c r="N48" s="345" t="s">
        <v>32</v>
      </c>
      <c r="O48" s="345"/>
      <c r="P48" s="345" t="s">
        <v>33</v>
      </c>
      <c r="Q48" s="346"/>
    </row>
    <row r="49" spans="1:25" ht="15" customHeight="1" thickBot="1">
      <c r="A49" s="340"/>
      <c r="B49" s="47" t="s">
        <v>4</v>
      </c>
      <c r="C49" s="48" t="s">
        <v>5</v>
      </c>
      <c r="D49" s="48" t="s">
        <v>4</v>
      </c>
      <c r="E49" s="48" t="s">
        <v>5</v>
      </c>
      <c r="F49" s="48" t="s">
        <v>4</v>
      </c>
      <c r="G49" s="48" t="s">
        <v>5</v>
      </c>
      <c r="H49" s="48" t="s">
        <v>4</v>
      </c>
      <c r="I49" s="48" t="s">
        <v>5</v>
      </c>
      <c r="J49" s="48" t="s">
        <v>4</v>
      </c>
      <c r="K49" s="48" t="s">
        <v>5</v>
      </c>
      <c r="L49" s="48" t="s">
        <v>4</v>
      </c>
      <c r="M49" s="48" t="s">
        <v>5</v>
      </c>
      <c r="N49" s="48" t="s">
        <v>4</v>
      </c>
      <c r="O49" s="48" t="s">
        <v>5</v>
      </c>
      <c r="P49" s="48" t="s">
        <v>4</v>
      </c>
      <c r="Q49" s="49" t="s">
        <v>5</v>
      </c>
    </row>
    <row r="50" spans="1:25" ht="21" customHeight="1" thickTop="1">
      <c r="A50" s="2" t="s">
        <v>6</v>
      </c>
      <c r="B50" s="5">
        <v>4</v>
      </c>
      <c r="C50" s="6">
        <v>0.66666666666666674</v>
      </c>
      <c r="D50" s="7">
        <v>2</v>
      </c>
      <c r="E50" s="6">
        <v>0.33333333333333337</v>
      </c>
      <c r="F50" s="7">
        <v>5</v>
      </c>
      <c r="G50" s="6">
        <v>0.83333333333333326</v>
      </c>
      <c r="H50" s="7">
        <v>0</v>
      </c>
      <c r="I50" s="6">
        <v>0</v>
      </c>
      <c r="J50" s="7">
        <v>0</v>
      </c>
      <c r="K50" s="6">
        <v>0</v>
      </c>
      <c r="L50" s="7">
        <v>0</v>
      </c>
      <c r="M50" s="6">
        <v>0</v>
      </c>
      <c r="N50" s="7">
        <v>0</v>
      </c>
      <c r="O50" s="6">
        <v>0</v>
      </c>
      <c r="P50" s="7">
        <v>1</v>
      </c>
      <c r="Q50" s="8">
        <v>0.16666666666666669</v>
      </c>
    </row>
    <row r="51" spans="1:25" ht="20.25" customHeight="1">
      <c r="A51" s="3" t="s">
        <v>7</v>
      </c>
      <c r="B51" s="9">
        <v>9</v>
      </c>
      <c r="C51" s="10">
        <v>0.75</v>
      </c>
      <c r="D51" s="11">
        <v>3</v>
      </c>
      <c r="E51" s="10">
        <v>0.25</v>
      </c>
      <c r="F51" s="11">
        <v>11</v>
      </c>
      <c r="G51" s="10">
        <v>0.91666666666666674</v>
      </c>
      <c r="H51" s="11">
        <v>0</v>
      </c>
      <c r="I51" s="10">
        <v>0</v>
      </c>
      <c r="J51" s="11">
        <v>0</v>
      </c>
      <c r="K51" s="10">
        <v>0</v>
      </c>
      <c r="L51" s="11">
        <v>0</v>
      </c>
      <c r="M51" s="10">
        <v>0</v>
      </c>
      <c r="N51" s="11">
        <v>0</v>
      </c>
      <c r="O51" s="10">
        <v>0</v>
      </c>
      <c r="P51" s="11">
        <v>1</v>
      </c>
      <c r="Q51" s="12">
        <v>8.3333333333333343E-2</v>
      </c>
    </row>
    <row r="52" spans="1:25" ht="21" customHeight="1">
      <c r="A52" s="3" t="s">
        <v>8</v>
      </c>
      <c r="B52" s="9">
        <v>64</v>
      </c>
      <c r="C52" s="10">
        <v>0.76190476190476186</v>
      </c>
      <c r="D52" s="11">
        <v>20</v>
      </c>
      <c r="E52" s="10">
        <v>0.23809523809523811</v>
      </c>
      <c r="F52" s="11">
        <v>59</v>
      </c>
      <c r="G52" s="10">
        <v>0.70238095238095244</v>
      </c>
      <c r="H52" s="11">
        <v>10</v>
      </c>
      <c r="I52" s="10">
        <v>0.11904761904761905</v>
      </c>
      <c r="J52" s="11">
        <v>9</v>
      </c>
      <c r="K52" s="10">
        <v>0.10714285714285714</v>
      </c>
      <c r="L52" s="11">
        <v>2</v>
      </c>
      <c r="M52" s="10">
        <v>2.3809523809523808E-2</v>
      </c>
      <c r="N52" s="11">
        <v>2</v>
      </c>
      <c r="O52" s="10">
        <v>2.3809523809523808E-2</v>
      </c>
      <c r="P52" s="11">
        <v>2</v>
      </c>
      <c r="Q52" s="12">
        <v>2.3809523809523808E-2</v>
      </c>
    </row>
    <row r="53" spans="1:25" ht="15" customHeight="1">
      <c r="A53" s="3" t="s">
        <v>9</v>
      </c>
      <c r="B53" s="9">
        <v>24</v>
      </c>
      <c r="C53" s="10">
        <v>0.68571428571428572</v>
      </c>
      <c r="D53" s="11">
        <v>11</v>
      </c>
      <c r="E53" s="10">
        <v>0.31428571428571428</v>
      </c>
      <c r="F53" s="11">
        <v>15</v>
      </c>
      <c r="G53" s="10">
        <v>0.42857142857142855</v>
      </c>
      <c r="H53" s="11">
        <v>5</v>
      </c>
      <c r="I53" s="10">
        <v>0.14285714285714288</v>
      </c>
      <c r="J53" s="11">
        <v>9</v>
      </c>
      <c r="K53" s="10">
        <v>0.25714285714285717</v>
      </c>
      <c r="L53" s="11">
        <v>6</v>
      </c>
      <c r="M53" s="10">
        <v>0.17142857142857143</v>
      </c>
      <c r="N53" s="11">
        <v>0</v>
      </c>
      <c r="O53" s="10">
        <v>0</v>
      </c>
      <c r="P53" s="11">
        <v>0</v>
      </c>
      <c r="Q53" s="12">
        <v>0</v>
      </c>
    </row>
    <row r="54" spans="1:25" ht="15" customHeight="1" thickBot="1">
      <c r="A54" s="4" t="s">
        <v>10</v>
      </c>
      <c r="B54" s="13">
        <v>101</v>
      </c>
      <c r="C54" s="14">
        <v>0.73722627737226276</v>
      </c>
      <c r="D54" s="15">
        <v>36</v>
      </c>
      <c r="E54" s="14">
        <v>0.26277372262773724</v>
      </c>
      <c r="F54" s="15">
        <v>90</v>
      </c>
      <c r="G54" s="14">
        <v>0.65693430656934315</v>
      </c>
      <c r="H54" s="15">
        <v>15</v>
      </c>
      <c r="I54" s="14">
        <v>0.1094890510948905</v>
      </c>
      <c r="J54" s="15">
        <v>18</v>
      </c>
      <c r="K54" s="14">
        <v>0.13138686131386862</v>
      </c>
      <c r="L54" s="15">
        <v>8</v>
      </c>
      <c r="M54" s="14">
        <v>5.8394160583941604E-2</v>
      </c>
      <c r="N54" s="15">
        <v>2</v>
      </c>
      <c r="O54" s="14">
        <v>1.4598540145985401E-2</v>
      </c>
      <c r="P54" s="15">
        <v>4</v>
      </c>
      <c r="Q54" s="16">
        <v>2.9197080291970802E-2</v>
      </c>
    </row>
    <row r="57" spans="1:25" ht="18">
      <c r="A57" s="1"/>
    </row>
    <row r="59" spans="1:25" ht="18" customHeight="1" thickBot="1">
      <c r="A59" s="337" t="s">
        <v>484</v>
      </c>
      <c r="B59" s="337"/>
      <c r="C59" s="337"/>
      <c r="D59" s="337"/>
      <c r="E59" s="337"/>
      <c r="F59" s="337"/>
      <c r="G59" s="337"/>
      <c r="H59" s="337"/>
      <c r="I59" s="337"/>
      <c r="J59" s="337"/>
      <c r="K59" s="337"/>
      <c r="L59" s="337"/>
      <c r="M59" s="337"/>
      <c r="N59" s="337"/>
      <c r="O59" s="337"/>
      <c r="P59" s="337"/>
      <c r="Q59" s="337"/>
      <c r="R59" s="337"/>
      <c r="S59" s="337"/>
      <c r="T59" s="337"/>
      <c r="U59" s="337"/>
      <c r="V59" s="337"/>
      <c r="W59" s="337"/>
      <c r="X59" s="337"/>
      <c r="Y59" s="337"/>
    </row>
    <row r="60" spans="1:25" ht="15" customHeight="1" thickTop="1">
      <c r="A60" s="338"/>
      <c r="B60" s="341" t="s">
        <v>35</v>
      </c>
      <c r="C60" s="342"/>
      <c r="D60" s="342"/>
      <c r="E60" s="342"/>
      <c r="F60" s="342"/>
      <c r="G60" s="342"/>
      <c r="H60" s="342"/>
      <c r="I60" s="342"/>
      <c r="J60" s="342"/>
      <c r="K60" s="342"/>
      <c r="L60" s="342"/>
      <c r="M60" s="342"/>
      <c r="N60" s="342"/>
      <c r="O60" s="342"/>
      <c r="P60" s="342"/>
      <c r="Q60" s="342"/>
      <c r="R60" s="342"/>
      <c r="S60" s="342"/>
      <c r="T60" s="342"/>
      <c r="U60" s="342"/>
      <c r="V60" s="342"/>
      <c r="W60" s="342"/>
      <c r="X60" s="342"/>
      <c r="Y60" s="343"/>
    </row>
    <row r="61" spans="1:25" ht="66" customHeight="1">
      <c r="A61" s="339"/>
      <c r="B61" s="344" t="s">
        <v>36</v>
      </c>
      <c r="C61" s="345"/>
      <c r="D61" s="345" t="s">
        <v>37</v>
      </c>
      <c r="E61" s="345"/>
      <c r="F61" s="345" t="s">
        <v>38</v>
      </c>
      <c r="G61" s="345"/>
      <c r="H61" s="345" t="s">
        <v>39</v>
      </c>
      <c r="I61" s="345"/>
      <c r="J61" s="345" t="s">
        <v>40</v>
      </c>
      <c r="K61" s="345"/>
      <c r="L61" s="345" t="s">
        <v>41</v>
      </c>
      <c r="M61" s="345"/>
      <c r="N61" s="345" t="s">
        <v>42</v>
      </c>
      <c r="O61" s="345"/>
      <c r="P61" s="345" t="s">
        <v>43</v>
      </c>
      <c r="Q61" s="345"/>
      <c r="R61" s="345" t="s">
        <v>44</v>
      </c>
      <c r="S61" s="345"/>
      <c r="T61" s="345" t="s">
        <v>45</v>
      </c>
      <c r="U61" s="345"/>
      <c r="V61" s="345" t="s">
        <v>46</v>
      </c>
      <c r="W61" s="345"/>
      <c r="X61" s="345" t="s">
        <v>47</v>
      </c>
      <c r="Y61" s="346"/>
    </row>
    <row r="62" spans="1:25" ht="15" customHeight="1" thickBot="1">
      <c r="A62" s="340"/>
      <c r="B62" s="47" t="s">
        <v>4</v>
      </c>
      <c r="C62" s="48" t="s">
        <v>5</v>
      </c>
      <c r="D62" s="48" t="s">
        <v>4</v>
      </c>
      <c r="E62" s="48" t="s">
        <v>5</v>
      </c>
      <c r="F62" s="48" t="s">
        <v>4</v>
      </c>
      <c r="G62" s="48" t="s">
        <v>5</v>
      </c>
      <c r="H62" s="48" t="s">
        <v>4</v>
      </c>
      <c r="I62" s="48" t="s">
        <v>5</v>
      </c>
      <c r="J62" s="48" t="s">
        <v>4</v>
      </c>
      <c r="K62" s="48" t="s">
        <v>5</v>
      </c>
      <c r="L62" s="48" t="s">
        <v>4</v>
      </c>
      <c r="M62" s="48" t="s">
        <v>5</v>
      </c>
      <c r="N62" s="48" t="s">
        <v>4</v>
      </c>
      <c r="O62" s="48" t="s">
        <v>5</v>
      </c>
      <c r="P62" s="48" t="s">
        <v>4</v>
      </c>
      <c r="Q62" s="48" t="s">
        <v>5</v>
      </c>
      <c r="R62" s="48" t="s">
        <v>4</v>
      </c>
      <c r="S62" s="48" t="s">
        <v>5</v>
      </c>
      <c r="T62" s="48" t="s">
        <v>4</v>
      </c>
      <c r="U62" s="48" t="s">
        <v>5</v>
      </c>
      <c r="V62" s="48" t="s">
        <v>4</v>
      </c>
      <c r="W62" s="48" t="s">
        <v>5</v>
      </c>
      <c r="X62" s="48" t="s">
        <v>4</v>
      </c>
      <c r="Y62" s="49" t="s">
        <v>5</v>
      </c>
    </row>
    <row r="63" spans="1:25" ht="22.5" customHeight="1" thickTop="1">
      <c r="A63" s="2" t="s">
        <v>6</v>
      </c>
      <c r="B63" s="5">
        <v>0</v>
      </c>
      <c r="C63" s="6">
        <v>0</v>
      </c>
      <c r="D63" s="7">
        <v>0</v>
      </c>
      <c r="E63" s="6">
        <v>0</v>
      </c>
      <c r="F63" s="7">
        <v>0</v>
      </c>
      <c r="G63" s="6">
        <v>0</v>
      </c>
      <c r="H63" s="7">
        <v>0</v>
      </c>
      <c r="I63" s="6">
        <v>0</v>
      </c>
      <c r="J63" s="7">
        <v>0</v>
      </c>
      <c r="K63" s="6">
        <v>0</v>
      </c>
      <c r="L63" s="7">
        <v>0</v>
      </c>
      <c r="M63" s="6">
        <v>0</v>
      </c>
      <c r="N63" s="7">
        <v>1</v>
      </c>
      <c r="O63" s="6">
        <v>0.16666666666666669</v>
      </c>
      <c r="P63" s="7">
        <v>3</v>
      </c>
      <c r="Q63" s="6">
        <v>0.5</v>
      </c>
      <c r="R63" s="7">
        <v>0</v>
      </c>
      <c r="S63" s="6">
        <v>0</v>
      </c>
      <c r="T63" s="7">
        <v>0</v>
      </c>
      <c r="U63" s="6">
        <v>0</v>
      </c>
      <c r="V63" s="7">
        <v>2</v>
      </c>
      <c r="W63" s="6">
        <v>0.33333333333333337</v>
      </c>
      <c r="X63" s="7">
        <v>0</v>
      </c>
      <c r="Y63" s="8">
        <v>0</v>
      </c>
    </row>
    <row r="64" spans="1:25" ht="18.75" customHeight="1">
      <c r="A64" s="3" t="s">
        <v>7</v>
      </c>
      <c r="B64" s="9">
        <v>5</v>
      </c>
      <c r="C64" s="10">
        <v>0.41666666666666663</v>
      </c>
      <c r="D64" s="11">
        <v>0</v>
      </c>
      <c r="E64" s="10">
        <v>0</v>
      </c>
      <c r="F64" s="11">
        <v>0</v>
      </c>
      <c r="G64" s="10">
        <v>0</v>
      </c>
      <c r="H64" s="11">
        <v>0</v>
      </c>
      <c r="I64" s="10">
        <v>0</v>
      </c>
      <c r="J64" s="11">
        <v>2</v>
      </c>
      <c r="K64" s="10">
        <v>0.16666666666666669</v>
      </c>
      <c r="L64" s="11">
        <v>0</v>
      </c>
      <c r="M64" s="10">
        <v>0</v>
      </c>
      <c r="N64" s="11">
        <v>2</v>
      </c>
      <c r="O64" s="10">
        <v>0.16666666666666669</v>
      </c>
      <c r="P64" s="11">
        <v>1</v>
      </c>
      <c r="Q64" s="10">
        <v>8.3333333333333343E-2</v>
      </c>
      <c r="R64" s="11">
        <v>0</v>
      </c>
      <c r="S64" s="10">
        <v>0</v>
      </c>
      <c r="T64" s="11">
        <v>0</v>
      </c>
      <c r="U64" s="10">
        <v>0</v>
      </c>
      <c r="V64" s="11">
        <v>2</v>
      </c>
      <c r="W64" s="10">
        <v>0.16666666666666669</v>
      </c>
      <c r="X64" s="11">
        <v>0</v>
      </c>
      <c r="Y64" s="12">
        <v>0</v>
      </c>
    </row>
    <row r="65" spans="1:27" ht="21.75" customHeight="1">
      <c r="A65" s="3" t="s">
        <v>8</v>
      </c>
      <c r="B65" s="9">
        <v>25</v>
      </c>
      <c r="C65" s="10">
        <v>0.29761904761904762</v>
      </c>
      <c r="D65" s="11">
        <v>2</v>
      </c>
      <c r="E65" s="10">
        <v>2.3809523809523808E-2</v>
      </c>
      <c r="F65" s="11">
        <v>0</v>
      </c>
      <c r="G65" s="10">
        <v>0</v>
      </c>
      <c r="H65" s="11">
        <v>0</v>
      </c>
      <c r="I65" s="10">
        <v>0</v>
      </c>
      <c r="J65" s="11">
        <v>0</v>
      </c>
      <c r="K65" s="10">
        <v>0</v>
      </c>
      <c r="L65" s="11">
        <v>0</v>
      </c>
      <c r="M65" s="10">
        <v>0</v>
      </c>
      <c r="N65" s="11">
        <v>8</v>
      </c>
      <c r="O65" s="10">
        <v>9.5238095238095233E-2</v>
      </c>
      <c r="P65" s="11">
        <v>24</v>
      </c>
      <c r="Q65" s="10">
        <v>0.28571428571428575</v>
      </c>
      <c r="R65" s="11">
        <v>2</v>
      </c>
      <c r="S65" s="10">
        <v>2.3809523809523808E-2</v>
      </c>
      <c r="T65" s="11">
        <v>1</v>
      </c>
      <c r="U65" s="10">
        <v>1.1904761904761904E-2</v>
      </c>
      <c r="V65" s="11">
        <v>13</v>
      </c>
      <c r="W65" s="10">
        <v>0.15476190476190477</v>
      </c>
      <c r="X65" s="11">
        <v>9</v>
      </c>
      <c r="Y65" s="12">
        <v>0.10714285714285714</v>
      </c>
    </row>
    <row r="66" spans="1:27" ht="15" customHeight="1">
      <c r="A66" s="3" t="s">
        <v>9</v>
      </c>
      <c r="B66" s="9">
        <v>9</v>
      </c>
      <c r="C66" s="10">
        <v>0.25714285714285717</v>
      </c>
      <c r="D66" s="11">
        <v>0</v>
      </c>
      <c r="E66" s="10">
        <v>0</v>
      </c>
      <c r="F66" s="11">
        <v>0</v>
      </c>
      <c r="G66" s="10">
        <v>0</v>
      </c>
      <c r="H66" s="11">
        <v>0</v>
      </c>
      <c r="I66" s="10">
        <v>0</v>
      </c>
      <c r="J66" s="11">
        <v>0</v>
      </c>
      <c r="K66" s="10">
        <v>0</v>
      </c>
      <c r="L66" s="11">
        <v>0</v>
      </c>
      <c r="M66" s="10">
        <v>0</v>
      </c>
      <c r="N66" s="11">
        <v>8</v>
      </c>
      <c r="O66" s="10">
        <v>0.22857142857142856</v>
      </c>
      <c r="P66" s="11">
        <v>9</v>
      </c>
      <c r="Q66" s="10">
        <v>0.25714285714285717</v>
      </c>
      <c r="R66" s="11">
        <v>1</v>
      </c>
      <c r="S66" s="10">
        <v>2.8571428571428571E-2</v>
      </c>
      <c r="T66" s="11">
        <v>0</v>
      </c>
      <c r="U66" s="10">
        <v>0</v>
      </c>
      <c r="V66" s="11">
        <v>7</v>
      </c>
      <c r="W66" s="10">
        <v>0.2</v>
      </c>
      <c r="X66" s="11">
        <v>1</v>
      </c>
      <c r="Y66" s="12">
        <v>2.8571428571428571E-2</v>
      </c>
    </row>
    <row r="67" spans="1:27" ht="15" customHeight="1" thickBot="1">
      <c r="A67" s="4" t="s">
        <v>10</v>
      </c>
      <c r="B67" s="13">
        <v>39</v>
      </c>
      <c r="C67" s="14">
        <v>0.28467153284671531</v>
      </c>
      <c r="D67" s="15">
        <v>2</v>
      </c>
      <c r="E67" s="14">
        <v>1.4598540145985401E-2</v>
      </c>
      <c r="F67" s="15">
        <v>0</v>
      </c>
      <c r="G67" s="14">
        <v>0</v>
      </c>
      <c r="H67" s="15">
        <v>0</v>
      </c>
      <c r="I67" s="14">
        <v>0</v>
      </c>
      <c r="J67" s="15">
        <v>2</v>
      </c>
      <c r="K67" s="14">
        <v>1.4598540145985401E-2</v>
      </c>
      <c r="L67" s="15">
        <v>0</v>
      </c>
      <c r="M67" s="14">
        <v>0</v>
      </c>
      <c r="N67" s="15">
        <v>19</v>
      </c>
      <c r="O67" s="14">
        <v>0.13868613138686131</v>
      </c>
      <c r="P67" s="15">
        <v>37</v>
      </c>
      <c r="Q67" s="14">
        <v>0.27007299270072993</v>
      </c>
      <c r="R67" s="15">
        <v>3</v>
      </c>
      <c r="S67" s="14">
        <v>2.1897810218978103E-2</v>
      </c>
      <c r="T67" s="15">
        <v>1</v>
      </c>
      <c r="U67" s="18">
        <v>7.2992700729927005E-3</v>
      </c>
      <c r="V67" s="15">
        <v>24</v>
      </c>
      <c r="W67" s="14">
        <v>0.17518248175182483</v>
      </c>
      <c r="X67" s="15">
        <v>10</v>
      </c>
      <c r="Y67" s="16">
        <v>7.2992700729927001E-2</v>
      </c>
    </row>
    <row r="70" spans="1:27" ht="23.25">
      <c r="A70" s="50" t="s">
        <v>268</v>
      </c>
    </row>
    <row r="72" spans="1:27" ht="18" customHeight="1" thickBot="1">
      <c r="A72" s="354" t="s">
        <v>48</v>
      </c>
      <c r="B72" s="354"/>
      <c r="C72" s="354"/>
      <c r="D72" s="354"/>
      <c r="E72" s="354"/>
      <c r="F72" s="354"/>
      <c r="G72" s="354"/>
      <c r="H72" s="354"/>
      <c r="I72" s="354"/>
      <c r="J72" s="354"/>
      <c r="K72" s="354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</row>
    <row r="73" spans="1:27" ht="15" customHeight="1" thickTop="1">
      <c r="A73" s="338"/>
      <c r="B73" s="351" t="s">
        <v>282</v>
      </c>
      <c r="C73" s="352"/>
      <c r="D73" s="352"/>
      <c r="E73" s="352"/>
      <c r="F73" s="352"/>
      <c r="G73" s="352"/>
      <c r="H73" s="352"/>
      <c r="I73" s="352"/>
      <c r="J73" s="352"/>
      <c r="K73" s="353"/>
    </row>
    <row r="74" spans="1:27" ht="15" customHeight="1">
      <c r="A74" s="339"/>
      <c r="B74" s="350" t="s">
        <v>281</v>
      </c>
      <c r="C74" s="345"/>
      <c r="D74" s="350" t="s">
        <v>280</v>
      </c>
      <c r="E74" s="345"/>
      <c r="F74" s="350" t="s">
        <v>279</v>
      </c>
      <c r="G74" s="345"/>
      <c r="H74" s="350" t="s">
        <v>278</v>
      </c>
      <c r="I74" s="345"/>
      <c r="J74" s="350" t="s">
        <v>277</v>
      </c>
      <c r="K74" s="346"/>
    </row>
    <row r="75" spans="1:27" ht="15" customHeight="1" thickBot="1">
      <c r="A75" s="340"/>
      <c r="B75" s="48" t="s">
        <v>4</v>
      </c>
      <c r="C75" s="48" t="s">
        <v>5</v>
      </c>
      <c r="D75" s="48" t="s">
        <v>4</v>
      </c>
      <c r="E75" s="48" t="s">
        <v>5</v>
      </c>
      <c r="F75" s="48" t="s">
        <v>4</v>
      </c>
      <c r="G75" s="48" t="s">
        <v>5</v>
      </c>
      <c r="H75" s="48" t="s">
        <v>4</v>
      </c>
      <c r="I75" s="48" t="s">
        <v>5</v>
      </c>
      <c r="J75" s="48" t="s">
        <v>4</v>
      </c>
      <c r="K75" s="49" t="s">
        <v>5</v>
      </c>
    </row>
    <row r="76" spans="1:27" ht="27.95" customHeight="1" thickTop="1">
      <c r="A76" s="2" t="s">
        <v>6</v>
      </c>
      <c r="B76" s="7">
        <v>4</v>
      </c>
      <c r="C76" s="6">
        <v>0.66700000000000004</v>
      </c>
      <c r="D76" s="7">
        <v>0</v>
      </c>
      <c r="E76" s="6">
        <v>0</v>
      </c>
      <c r="F76" s="7">
        <v>2</v>
      </c>
      <c r="G76" s="6">
        <v>0.33333333333333337</v>
      </c>
      <c r="H76" s="7">
        <v>0</v>
      </c>
      <c r="I76" s="6">
        <v>0</v>
      </c>
      <c r="J76" s="7">
        <v>0</v>
      </c>
      <c r="K76" s="8">
        <v>0</v>
      </c>
    </row>
    <row r="77" spans="1:27" ht="23.25" customHeight="1">
      <c r="A77" s="3" t="s">
        <v>7</v>
      </c>
      <c r="B77" s="11">
        <v>8</v>
      </c>
      <c r="C77" s="10">
        <v>0.66700000000000004</v>
      </c>
      <c r="D77" s="11">
        <v>1</v>
      </c>
      <c r="E77" s="10">
        <v>8.3333333333333343E-2</v>
      </c>
      <c r="F77" s="11">
        <v>1</v>
      </c>
      <c r="G77" s="10">
        <v>8.3333333333333343E-2</v>
      </c>
      <c r="H77" s="11">
        <v>2</v>
      </c>
      <c r="I77" s="10">
        <v>0.16666666666666669</v>
      </c>
      <c r="J77" s="11">
        <v>0</v>
      </c>
      <c r="K77" s="12">
        <v>0</v>
      </c>
    </row>
    <row r="78" spans="1:27" ht="24.75" customHeight="1">
      <c r="A78" s="3" t="s">
        <v>8</v>
      </c>
      <c r="B78" s="11">
        <v>40</v>
      </c>
      <c r="C78" s="10">
        <v>0.30952380952380953</v>
      </c>
      <c r="D78" s="11">
        <v>17</v>
      </c>
      <c r="E78" s="10">
        <v>0.20238095238095238</v>
      </c>
      <c r="F78" s="11">
        <v>10</v>
      </c>
      <c r="G78" s="10">
        <v>0.11904761904761905</v>
      </c>
      <c r="H78" s="11">
        <v>15</v>
      </c>
      <c r="I78" s="10">
        <v>0.17857142857142858</v>
      </c>
      <c r="J78" s="11">
        <v>2</v>
      </c>
      <c r="K78" s="12">
        <v>2.3809523809523808E-2</v>
      </c>
    </row>
    <row r="79" spans="1:27" ht="15" customHeight="1">
      <c r="A79" s="3" t="s">
        <v>9</v>
      </c>
      <c r="B79" s="11">
        <v>18</v>
      </c>
      <c r="C79" s="10">
        <v>0.51400000000000001</v>
      </c>
      <c r="D79" s="11">
        <v>4</v>
      </c>
      <c r="E79" s="10">
        <v>0.11428571428571428</v>
      </c>
      <c r="F79" s="11">
        <v>7</v>
      </c>
      <c r="G79" s="10">
        <v>0.2</v>
      </c>
      <c r="H79" s="11">
        <v>5</v>
      </c>
      <c r="I79" s="10">
        <v>0.14285714285714288</v>
      </c>
      <c r="J79" s="11">
        <v>1</v>
      </c>
      <c r="K79" s="12">
        <v>2.8571428571428571E-2</v>
      </c>
    </row>
    <row r="80" spans="1:27" ht="15" customHeight="1" thickBot="1">
      <c r="A80" s="4" t="s">
        <v>10</v>
      </c>
      <c r="B80" s="15">
        <v>70</v>
      </c>
      <c r="C80" s="14">
        <v>0.51100000000000001</v>
      </c>
      <c r="D80" s="15">
        <v>22</v>
      </c>
      <c r="E80" s="14">
        <v>0.16058394160583941</v>
      </c>
      <c r="F80" s="15">
        <v>20</v>
      </c>
      <c r="G80" s="14">
        <v>0.145985401459854</v>
      </c>
      <c r="H80" s="15">
        <v>22</v>
      </c>
      <c r="I80" s="14">
        <v>0.16058394160583941</v>
      </c>
      <c r="J80" s="15">
        <v>3</v>
      </c>
      <c r="K80" s="16">
        <v>2.1897810218978103E-2</v>
      </c>
    </row>
    <row r="81" spans="1:15" ht="15.75" thickTop="1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</row>
    <row r="82" spans="1:15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</row>
    <row r="83" spans="1:15" ht="15.75" thickBot="1">
      <c r="A83" s="316" t="s">
        <v>310</v>
      </c>
      <c r="B83" s="316"/>
      <c r="C83" s="316"/>
      <c r="D83" s="316"/>
      <c r="E83" s="316"/>
      <c r="F83" s="316"/>
      <c r="G83" s="316"/>
      <c r="H83" s="316"/>
      <c r="I83" s="316"/>
      <c r="J83" s="316"/>
      <c r="K83" s="316"/>
      <c r="L83" s="316"/>
      <c r="M83" s="316"/>
      <c r="N83" s="114"/>
      <c r="O83" s="114"/>
    </row>
    <row r="84" spans="1:15" ht="15.75" thickTop="1">
      <c r="A84" s="330"/>
      <c r="B84" s="318" t="s">
        <v>50</v>
      </c>
      <c r="C84" s="320"/>
      <c r="D84" s="320"/>
      <c r="E84" s="320"/>
      <c r="F84" s="320"/>
      <c r="G84" s="320"/>
      <c r="H84" s="320"/>
      <c r="I84" s="320"/>
      <c r="J84" s="320"/>
      <c r="K84" s="320"/>
      <c r="L84" s="320"/>
      <c r="M84" s="333"/>
      <c r="N84" s="114"/>
      <c r="O84" s="114"/>
    </row>
    <row r="85" spans="1:15">
      <c r="A85" s="331"/>
      <c r="B85" s="334" t="s">
        <v>51</v>
      </c>
      <c r="C85" s="335"/>
      <c r="D85" s="335"/>
      <c r="E85" s="335"/>
      <c r="F85" s="335" t="s">
        <v>52</v>
      </c>
      <c r="G85" s="335"/>
      <c r="H85" s="335"/>
      <c r="I85" s="335"/>
      <c r="J85" s="335" t="s">
        <v>53</v>
      </c>
      <c r="K85" s="335"/>
      <c r="L85" s="335"/>
      <c r="M85" s="336"/>
      <c r="N85" s="114"/>
      <c r="O85" s="114"/>
    </row>
    <row r="86" spans="1:15" ht="26.25" customHeight="1">
      <c r="A86" s="331"/>
      <c r="B86" s="334" t="s">
        <v>54</v>
      </c>
      <c r="C86" s="335"/>
      <c r="D86" s="335"/>
      <c r="E86" s="335"/>
      <c r="F86" s="335" t="s">
        <v>54</v>
      </c>
      <c r="G86" s="335"/>
      <c r="H86" s="335"/>
      <c r="I86" s="335"/>
      <c r="J86" s="335" t="s">
        <v>54</v>
      </c>
      <c r="K86" s="335"/>
      <c r="L86" s="335"/>
      <c r="M86" s="336"/>
      <c r="N86" s="114"/>
      <c r="O86" s="114"/>
    </row>
    <row r="87" spans="1:15" ht="24.75" customHeight="1">
      <c r="A87" s="331"/>
      <c r="B87" s="334" t="s">
        <v>311</v>
      </c>
      <c r="C87" s="335"/>
      <c r="D87" s="335" t="s">
        <v>312</v>
      </c>
      <c r="E87" s="335"/>
      <c r="F87" s="335" t="s">
        <v>311</v>
      </c>
      <c r="G87" s="335"/>
      <c r="H87" s="335" t="s">
        <v>312</v>
      </c>
      <c r="I87" s="335"/>
      <c r="J87" s="335" t="s">
        <v>311</v>
      </c>
      <c r="K87" s="335"/>
      <c r="L87" s="335" t="s">
        <v>312</v>
      </c>
      <c r="M87" s="336"/>
      <c r="N87" s="114"/>
      <c r="O87" s="114"/>
    </row>
    <row r="88" spans="1:15" ht="15.75" thickBot="1">
      <c r="A88" s="332"/>
      <c r="B88" s="76" t="s">
        <v>4</v>
      </c>
      <c r="C88" s="77" t="s">
        <v>5</v>
      </c>
      <c r="D88" s="77" t="s">
        <v>4</v>
      </c>
      <c r="E88" s="77" t="s">
        <v>5</v>
      </c>
      <c r="F88" s="77" t="s">
        <v>4</v>
      </c>
      <c r="G88" s="77" t="s">
        <v>5</v>
      </c>
      <c r="H88" s="77" t="s">
        <v>4</v>
      </c>
      <c r="I88" s="77" t="s">
        <v>5</v>
      </c>
      <c r="J88" s="77" t="s">
        <v>4</v>
      </c>
      <c r="K88" s="77" t="s">
        <v>5</v>
      </c>
      <c r="L88" s="77" t="s">
        <v>4</v>
      </c>
      <c r="M88" s="78" t="s">
        <v>5</v>
      </c>
      <c r="N88" s="114"/>
      <c r="O88" s="114"/>
    </row>
    <row r="89" spans="1:15" ht="15.75" thickTop="1">
      <c r="A89" s="61" t="s">
        <v>6</v>
      </c>
      <c r="B89" s="62">
        <v>0</v>
      </c>
      <c r="C89" s="63">
        <v>0</v>
      </c>
      <c r="D89" s="64">
        <v>0</v>
      </c>
      <c r="E89" s="63">
        <v>0</v>
      </c>
      <c r="F89" s="64">
        <v>1</v>
      </c>
      <c r="G89" s="63">
        <v>0.14285714285714285</v>
      </c>
      <c r="H89" s="64">
        <v>4</v>
      </c>
      <c r="I89" s="63">
        <v>0.5714285714285714</v>
      </c>
      <c r="J89" s="64">
        <v>1</v>
      </c>
      <c r="K89" s="63">
        <v>0.14285714285714285</v>
      </c>
      <c r="L89" s="64">
        <v>1</v>
      </c>
      <c r="M89" s="63">
        <v>0.14285714285714285</v>
      </c>
      <c r="N89" s="114"/>
      <c r="O89" s="114"/>
    </row>
    <row r="90" spans="1:15" ht="24">
      <c r="A90" s="66" t="s">
        <v>7</v>
      </c>
      <c r="B90" s="67">
        <v>0</v>
      </c>
      <c r="C90" s="68">
        <v>0</v>
      </c>
      <c r="D90" s="69">
        <v>1</v>
      </c>
      <c r="E90" s="68">
        <v>8.3333333333333329E-2</v>
      </c>
      <c r="F90" s="69">
        <v>1</v>
      </c>
      <c r="G90" s="68">
        <v>8.3333333333333329E-2</v>
      </c>
      <c r="H90" s="69">
        <v>9</v>
      </c>
      <c r="I90" s="68">
        <v>0.75</v>
      </c>
      <c r="J90" s="69">
        <v>0</v>
      </c>
      <c r="K90" s="68">
        <v>0</v>
      </c>
      <c r="L90" s="69">
        <v>1</v>
      </c>
      <c r="M90" s="68">
        <v>8.3333333333333329E-2</v>
      </c>
      <c r="N90" s="114"/>
      <c r="O90" s="114"/>
    </row>
    <row r="91" spans="1:15">
      <c r="A91" s="66" t="s">
        <v>8</v>
      </c>
      <c r="B91" s="67">
        <v>1</v>
      </c>
      <c r="C91" s="68">
        <v>1.1904761904761904E-2</v>
      </c>
      <c r="D91" s="69">
        <v>38</v>
      </c>
      <c r="E91" s="68">
        <v>0.45238095238095238</v>
      </c>
      <c r="F91" s="69">
        <v>7</v>
      </c>
      <c r="G91" s="68">
        <v>8.3333333333333329E-2</v>
      </c>
      <c r="H91" s="69">
        <v>33</v>
      </c>
      <c r="I91" s="68">
        <v>0.39285714285714285</v>
      </c>
      <c r="J91" s="69">
        <v>2</v>
      </c>
      <c r="K91" s="68">
        <v>2.3809523809523808E-2</v>
      </c>
      <c r="L91" s="69">
        <v>3</v>
      </c>
      <c r="M91" s="68">
        <v>3.5714285714285712E-2</v>
      </c>
      <c r="N91" s="114"/>
      <c r="O91" s="114"/>
    </row>
    <row r="92" spans="1:15">
      <c r="A92" s="66" t="s">
        <v>9</v>
      </c>
      <c r="B92" s="67">
        <v>1</v>
      </c>
      <c r="C92" s="68">
        <v>2.8571428571428571E-2</v>
      </c>
      <c r="D92" s="69">
        <v>14</v>
      </c>
      <c r="E92" s="68">
        <v>0.4</v>
      </c>
      <c r="F92" s="69">
        <v>1</v>
      </c>
      <c r="G92" s="68">
        <v>2.8571428571428571E-2</v>
      </c>
      <c r="H92" s="69">
        <v>18</v>
      </c>
      <c r="I92" s="68">
        <v>0.51428571428571423</v>
      </c>
      <c r="J92" s="69">
        <v>0</v>
      </c>
      <c r="K92" s="68">
        <v>0</v>
      </c>
      <c r="L92" s="69">
        <v>1</v>
      </c>
      <c r="M92" s="68">
        <v>2.8571428571428571E-2</v>
      </c>
      <c r="N92" s="114"/>
      <c r="O92" s="114"/>
    </row>
    <row r="93" spans="1:15" ht="15.75" thickBot="1">
      <c r="A93" s="71" t="s">
        <v>10</v>
      </c>
      <c r="B93" s="72">
        <v>2</v>
      </c>
      <c r="C93" s="73">
        <v>1.4598540145985401E-2</v>
      </c>
      <c r="D93" s="74">
        <v>53</v>
      </c>
      <c r="E93" s="73">
        <v>0.38686131386861317</v>
      </c>
      <c r="F93" s="74">
        <v>9</v>
      </c>
      <c r="G93" s="73">
        <v>6.569343065693431E-2</v>
      </c>
      <c r="H93" s="74">
        <v>64</v>
      </c>
      <c r="I93" s="73">
        <v>0.46715328467153283</v>
      </c>
      <c r="J93" s="74">
        <v>3</v>
      </c>
      <c r="K93" s="73">
        <v>2.1897810218978103E-2</v>
      </c>
      <c r="L93" s="74">
        <v>6</v>
      </c>
      <c r="M93" s="73">
        <v>4.3795620437956206E-2</v>
      </c>
      <c r="N93" s="114"/>
      <c r="O93" s="114"/>
    </row>
    <row r="94" spans="1:15" ht="15.75" thickTop="1">
      <c r="A94" s="115"/>
      <c r="B94" s="116"/>
      <c r="C94" s="117"/>
      <c r="D94" s="116"/>
      <c r="E94" s="117"/>
      <c r="F94" s="116"/>
      <c r="G94" s="117"/>
      <c r="H94" s="116"/>
      <c r="I94" s="117"/>
      <c r="J94" s="116"/>
      <c r="K94" s="117"/>
      <c r="L94" s="116"/>
      <c r="M94" s="117"/>
      <c r="N94" s="114"/>
      <c r="O94" s="114"/>
    </row>
    <row r="95" spans="1:15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</row>
    <row r="96" spans="1:15" ht="18" customHeight="1" thickBot="1">
      <c r="A96" s="337" t="s">
        <v>55</v>
      </c>
      <c r="B96" s="337"/>
      <c r="C96" s="337"/>
      <c r="D96" s="337"/>
      <c r="E96" s="337"/>
      <c r="F96" s="337"/>
      <c r="G96" s="337"/>
      <c r="H96" s="337"/>
      <c r="I96" s="337"/>
      <c r="J96" s="337"/>
      <c r="K96" s="337"/>
    </row>
    <row r="97" spans="1:11" ht="15" customHeight="1" thickTop="1">
      <c r="A97" s="338"/>
      <c r="B97" s="341" t="s">
        <v>56</v>
      </c>
      <c r="C97" s="342"/>
      <c r="D97" s="342"/>
      <c r="E97" s="342"/>
      <c r="F97" s="342"/>
      <c r="G97" s="342"/>
      <c r="H97" s="342"/>
      <c r="I97" s="342"/>
      <c r="J97" s="342"/>
      <c r="K97" s="343"/>
    </row>
    <row r="98" spans="1:11" ht="15" customHeight="1">
      <c r="A98" s="339"/>
      <c r="B98" s="344" t="s">
        <v>57</v>
      </c>
      <c r="C98" s="345"/>
      <c r="D98" s="345" t="s">
        <v>58</v>
      </c>
      <c r="E98" s="345"/>
      <c r="F98" s="345" t="s">
        <v>59</v>
      </c>
      <c r="G98" s="345"/>
      <c r="H98" s="345" t="s">
        <v>60</v>
      </c>
      <c r="I98" s="345"/>
      <c r="J98" s="345" t="s">
        <v>61</v>
      </c>
      <c r="K98" s="346"/>
    </row>
    <row r="99" spans="1:11" ht="15" customHeight="1" thickBot="1">
      <c r="A99" s="340"/>
      <c r="B99" s="47" t="s">
        <v>4</v>
      </c>
      <c r="C99" s="48" t="s">
        <v>5</v>
      </c>
      <c r="D99" s="48" t="s">
        <v>4</v>
      </c>
      <c r="E99" s="48" t="s">
        <v>5</v>
      </c>
      <c r="F99" s="48" t="s">
        <v>4</v>
      </c>
      <c r="G99" s="48" t="s">
        <v>5</v>
      </c>
      <c r="H99" s="48" t="s">
        <v>4</v>
      </c>
      <c r="I99" s="48" t="s">
        <v>5</v>
      </c>
      <c r="J99" s="48" t="s">
        <v>4</v>
      </c>
      <c r="K99" s="49" t="s">
        <v>5</v>
      </c>
    </row>
    <row r="100" spans="1:11" ht="21.75" customHeight="1" thickTop="1">
      <c r="A100" s="2" t="s">
        <v>6</v>
      </c>
      <c r="B100" s="5">
        <v>6</v>
      </c>
      <c r="C100" s="6">
        <v>1</v>
      </c>
      <c r="D100" s="7">
        <v>0</v>
      </c>
      <c r="E100" s="6">
        <v>0</v>
      </c>
      <c r="F100" s="7">
        <v>0</v>
      </c>
      <c r="G100" s="6">
        <v>0</v>
      </c>
      <c r="H100" s="7">
        <v>0</v>
      </c>
      <c r="I100" s="6">
        <v>0</v>
      </c>
      <c r="J100" s="7">
        <v>0</v>
      </c>
      <c r="K100" s="8">
        <v>0</v>
      </c>
    </row>
    <row r="101" spans="1:11" ht="18.75" customHeight="1">
      <c r="A101" s="3" t="s">
        <v>7</v>
      </c>
      <c r="B101" s="9">
        <v>12</v>
      </c>
      <c r="C101" s="10">
        <v>1</v>
      </c>
      <c r="D101" s="11">
        <v>0</v>
      </c>
      <c r="E101" s="10">
        <v>0</v>
      </c>
      <c r="F101" s="11">
        <v>0</v>
      </c>
      <c r="G101" s="10">
        <v>0</v>
      </c>
      <c r="H101" s="11">
        <v>0</v>
      </c>
      <c r="I101" s="10">
        <v>0</v>
      </c>
      <c r="J101" s="11">
        <v>0</v>
      </c>
      <c r="K101" s="12">
        <v>0</v>
      </c>
    </row>
    <row r="102" spans="1:11" ht="16.5" customHeight="1">
      <c r="A102" s="3" t="s">
        <v>8</v>
      </c>
      <c r="B102" s="9">
        <v>59</v>
      </c>
      <c r="C102" s="10">
        <v>0.70238095238095244</v>
      </c>
      <c r="D102" s="11">
        <v>7</v>
      </c>
      <c r="E102" s="10">
        <v>8.3333333333333343E-2</v>
      </c>
      <c r="F102" s="11">
        <v>17</v>
      </c>
      <c r="G102" s="10">
        <v>0.20238095238095238</v>
      </c>
      <c r="H102" s="11">
        <v>1</v>
      </c>
      <c r="I102" s="10">
        <v>1.1904761904761904E-2</v>
      </c>
      <c r="J102" s="11">
        <v>0</v>
      </c>
      <c r="K102" s="12">
        <v>0</v>
      </c>
    </row>
    <row r="103" spans="1:11" ht="17.25" customHeight="1">
      <c r="A103" s="3" t="s">
        <v>9</v>
      </c>
      <c r="B103" s="9">
        <v>22</v>
      </c>
      <c r="C103" s="10">
        <v>0.62857142857142856</v>
      </c>
      <c r="D103" s="11">
        <v>2</v>
      </c>
      <c r="E103" s="10">
        <v>5.7142857142857141E-2</v>
      </c>
      <c r="F103" s="11">
        <v>8</v>
      </c>
      <c r="G103" s="10">
        <v>0.22857142857142856</v>
      </c>
      <c r="H103" s="11">
        <v>3</v>
      </c>
      <c r="I103" s="10">
        <v>8.5714285714285715E-2</v>
      </c>
      <c r="J103" s="11">
        <v>0</v>
      </c>
      <c r="K103" s="12">
        <v>0</v>
      </c>
    </row>
    <row r="104" spans="1:11" ht="15" customHeight="1" thickBot="1">
      <c r="A104" s="4" t="s">
        <v>10</v>
      </c>
      <c r="B104" s="13">
        <v>99</v>
      </c>
      <c r="C104" s="14">
        <v>0.72262773722627738</v>
      </c>
      <c r="D104" s="15">
        <v>9</v>
      </c>
      <c r="E104" s="14">
        <v>6.569343065693431E-2</v>
      </c>
      <c r="F104" s="15">
        <v>25</v>
      </c>
      <c r="G104" s="14">
        <v>0.18248175182481752</v>
      </c>
      <c r="H104" s="15">
        <v>4</v>
      </c>
      <c r="I104" s="14">
        <v>2.9197080291970802E-2</v>
      </c>
      <c r="J104" s="15">
        <v>0</v>
      </c>
      <c r="K104" s="16">
        <v>0</v>
      </c>
    </row>
    <row r="107" spans="1:11">
      <c r="A107" s="385" t="s">
        <v>482</v>
      </c>
    </row>
    <row r="109" spans="1:11" ht="18" customHeight="1" thickBot="1">
      <c r="A109" s="337" t="s">
        <v>62</v>
      </c>
      <c r="B109" s="337"/>
      <c r="C109" s="337"/>
      <c r="D109" s="337"/>
      <c r="E109" s="337"/>
    </row>
    <row r="110" spans="1:11" ht="15" customHeight="1" thickTop="1">
      <c r="A110" s="338"/>
      <c r="B110" s="341" t="s">
        <v>63</v>
      </c>
      <c r="C110" s="342"/>
      <c r="D110" s="342"/>
      <c r="E110" s="343"/>
    </row>
    <row r="111" spans="1:11" ht="15" customHeight="1">
      <c r="A111" s="339"/>
      <c r="B111" s="344" t="s">
        <v>64</v>
      </c>
      <c r="C111" s="345"/>
      <c r="D111" s="345" t="s">
        <v>65</v>
      </c>
      <c r="E111" s="346"/>
    </row>
    <row r="112" spans="1:11" ht="15" customHeight="1" thickBot="1">
      <c r="A112" s="340"/>
      <c r="B112" s="47" t="s">
        <v>4</v>
      </c>
      <c r="C112" s="48" t="s">
        <v>5</v>
      </c>
      <c r="D112" s="48" t="s">
        <v>4</v>
      </c>
      <c r="E112" s="49" t="s">
        <v>5</v>
      </c>
    </row>
    <row r="113" spans="1:5" ht="16.5" customHeight="1" thickTop="1">
      <c r="A113" s="2" t="s">
        <v>8</v>
      </c>
      <c r="B113" s="5">
        <v>5</v>
      </c>
      <c r="C113" s="6">
        <v>0.55555555555555558</v>
      </c>
      <c r="D113" s="7">
        <v>2</v>
      </c>
      <c r="E113" s="8">
        <v>0.22222222222222221</v>
      </c>
    </row>
    <row r="114" spans="1:5" ht="15" customHeight="1">
      <c r="A114" s="3" t="s">
        <v>9</v>
      </c>
      <c r="B114" s="9">
        <v>2</v>
      </c>
      <c r="C114" s="10">
        <v>0.22222222222222221</v>
      </c>
      <c r="D114" s="11">
        <v>0</v>
      </c>
      <c r="E114" s="12">
        <v>0</v>
      </c>
    </row>
    <row r="115" spans="1:5" ht="15" customHeight="1" thickBot="1">
      <c r="A115" s="4" t="s">
        <v>10</v>
      </c>
      <c r="B115" s="13">
        <v>7</v>
      </c>
      <c r="C115" s="14">
        <v>0.77777777777777768</v>
      </c>
      <c r="D115" s="15">
        <v>2</v>
      </c>
      <c r="E115" s="16">
        <v>0.22222222222222221</v>
      </c>
    </row>
    <row r="118" spans="1:5" ht="18">
      <c r="A118" s="1"/>
    </row>
    <row r="119" spans="1:5">
      <c r="A119" s="385" t="s">
        <v>483</v>
      </c>
    </row>
    <row r="120" spans="1:5" ht="18" customHeight="1" thickBot="1">
      <c r="A120" s="337" t="s">
        <v>66</v>
      </c>
      <c r="B120" s="337"/>
      <c r="C120" s="337"/>
      <c r="D120" s="337"/>
      <c r="E120" s="337"/>
    </row>
    <row r="121" spans="1:5" ht="15" customHeight="1" thickTop="1">
      <c r="A121" s="338"/>
      <c r="B121" s="341" t="s">
        <v>491</v>
      </c>
      <c r="C121" s="342"/>
      <c r="D121" s="342"/>
      <c r="E121" s="343"/>
    </row>
    <row r="122" spans="1:5" ht="15" customHeight="1">
      <c r="A122" s="339"/>
      <c r="B122" s="344" t="s">
        <v>26</v>
      </c>
      <c r="C122" s="345"/>
      <c r="D122" s="345" t="s">
        <v>27</v>
      </c>
      <c r="E122" s="346"/>
    </row>
    <row r="123" spans="1:5" ht="15" customHeight="1" thickBot="1">
      <c r="A123" s="340"/>
      <c r="B123" s="47" t="s">
        <v>4</v>
      </c>
      <c r="C123" s="48" t="s">
        <v>5</v>
      </c>
      <c r="D123" s="48" t="s">
        <v>4</v>
      </c>
      <c r="E123" s="49" t="s">
        <v>5</v>
      </c>
    </row>
    <row r="124" spans="1:5" ht="19.5" customHeight="1" thickTop="1">
      <c r="A124" s="2" t="s">
        <v>6</v>
      </c>
      <c r="B124" s="5">
        <v>0</v>
      </c>
      <c r="C124" s="6">
        <v>0</v>
      </c>
      <c r="D124" s="7">
        <v>6</v>
      </c>
      <c r="E124" s="8">
        <v>1</v>
      </c>
    </row>
    <row r="125" spans="1:5" ht="15.75" customHeight="1">
      <c r="A125" s="3" t="s">
        <v>7</v>
      </c>
      <c r="B125" s="9">
        <v>0</v>
      </c>
      <c r="C125" s="10">
        <v>0</v>
      </c>
      <c r="D125" s="11">
        <v>12</v>
      </c>
      <c r="E125" s="12">
        <v>1</v>
      </c>
    </row>
    <row r="126" spans="1:5" ht="16.5" customHeight="1">
      <c r="A126" s="3" t="s">
        <v>8</v>
      </c>
      <c r="B126" s="9">
        <v>1</v>
      </c>
      <c r="C126" s="10">
        <v>1.2048192771084338E-2</v>
      </c>
      <c r="D126" s="11">
        <v>82</v>
      </c>
      <c r="E126" s="12">
        <v>0.98795180722891573</v>
      </c>
    </row>
    <row r="127" spans="1:5" ht="15" customHeight="1">
      <c r="A127" s="3" t="s">
        <v>9</v>
      </c>
      <c r="B127" s="9">
        <v>2</v>
      </c>
      <c r="C127" s="10">
        <v>6.25E-2</v>
      </c>
      <c r="D127" s="11">
        <v>30</v>
      </c>
      <c r="E127" s="12">
        <v>0.9375</v>
      </c>
    </row>
    <row r="128" spans="1:5" ht="15" customHeight="1" thickBot="1">
      <c r="A128" s="4" t="s">
        <v>10</v>
      </c>
      <c r="B128" s="13">
        <v>3</v>
      </c>
      <c r="C128" s="14">
        <v>2.2556390977443611E-2</v>
      </c>
      <c r="D128" s="15">
        <v>130</v>
      </c>
      <c r="E128" s="16">
        <v>0.97744360902255634</v>
      </c>
    </row>
    <row r="131" spans="1:19" ht="18">
      <c r="A131" s="1"/>
    </row>
    <row r="132" spans="1:19">
      <c r="A132" s="385" t="s">
        <v>493</v>
      </c>
    </row>
    <row r="133" spans="1:19" ht="18" customHeight="1" thickBot="1">
      <c r="A133" s="337" t="s">
        <v>68</v>
      </c>
      <c r="B133" s="337"/>
      <c r="C133" s="337"/>
      <c r="D133" s="337"/>
      <c r="E133" s="337"/>
      <c r="F133" s="337"/>
      <c r="G133" s="337"/>
    </row>
    <row r="134" spans="1:19" ht="15" customHeight="1" thickTop="1">
      <c r="A134" s="338"/>
      <c r="B134" s="341" t="s">
        <v>69</v>
      </c>
      <c r="C134" s="342"/>
      <c r="D134" s="342"/>
      <c r="E134" s="342"/>
      <c r="F134" s="342"/>
      <c r="G134" s="343"/>
    </row>
    <row r="135" spans="1:19" ht="23.25" customHeight="1">
      <c r="A135" s="339"/>
      <c r="B135" s="344" t="s">
        <v>70</v>
      </c>
      <c r="C135" s="345"/>
      <c r="D135" s="345" t="s">
        <v>71</v>
      </c>
      <c r="E135" s="345"/>
      <c r="F135" s="345" t="s">
        <v>33</v>
      </c>
      <c r="G135" s="346"/>
    </row>
    <row r="136" spans="1:19" ht="15" customHeight="1" thickBot="1">
      <c r="A136" s="340"/>
      <c r="B136" s="47" t="s">
        <v>4</v>
      </c>
      <c r="C136" s="48" t="s">
        <v>5</v>
      </c>
      <c r="D136" s="48" t="s">
        <v>4</v>
      </c>
      <c r="E136" s="48" t="s">
        <v>5</v>
      </c>
      <c r="F136" s="48" t="s">
        <v>4</v>
      </c>
      <c r="G136" s="49" t="s">
        <v>5</v>
      </c>
    </row>
    <row r="137" spans="1:19" ht="17.25" customHeight="1" thickTop="1">
      <c r="A137" s="2" t="s">
        <v>8</v>
      </c>
      <c r="B137" s="5">
        <v>3</v>
      </c>
      <c r="C137" s="6">
        <v>0.17647058823529413</v>
      </c>
      <c r="D137" s="7">
        <v>4</v>
      </c>
      <c r="E137" s="6">
        <v>0.23529411764705885</v>
      </c>
      <c r="F137" s="7">
        <v>10</v>
      </c>
      <c r="G137" s="8">
        <v>0.58823529411764708</v>
      </c>
    </row>
    <row r="138" spans="1:19" ht="15" customHeight="1">
      <c r="A138" s="3" t="s">
        <v>9</v>
      </c>
      <c r="B138" s="9">
        <v>0</v>
      </c>
      <c r="C138" s="10">
        <v>0</v>
      </c>
      <c r="D138" s="11">
        <v>2</v>
      </c>
      <c r="E138" s="10">
        <v>0.25</v>
      </c>
      <c r="F138" s="11">
        <v>6</v>
      </c>
      <c r="G138" s="12">
        <v>0.75</v>
      </c>
    </row>
    <row r="139" spans="1:19" ht="15" customHeight="1" thickBot="1">
      <c r="A139" s="4" t="s">
        <v>10</v>
      </c>
      <c r="B139" s="13">
        <v>3</v>
      </c>
      <c r="C139" s="14">
        <v>0.12</v>
      </c>
      <c r="D139" s="15">
        <v>6</v>
      </c>
      <c r="E139" s="14">
        <v>0.24</v>
      </c>
      <c r="F139" s="15">
        <v>16</v>
      </c>
      <c r="G139" s="16">
        <v>0.64</v>
      </c>
    </row>
    <row r="142" spans="1:19" ht="18">
      <c r="A142" s="1"/>
    </row>
    <row r="144" spans="1:19" ht="18" customHeight="1" thickBot="1">
      <c r="A144" s="337" t="s">
        <v>72</v>
      </c>
      <c r="B144" s="337"/>
      <c r="C144" s="337"/>
      <c r="D144" s="337"/>
      <c r="E144" s="337"/>
      <c r="F144" s="337"/>
      <c r="G144" s="337"/>
      <c r="H144" s="337"/>
      <c r="I144" s="337"/>
      <c r="J144" s="337"/>
      <c r="K144" s="337"/>
      <c r="L144" s="337"/>
      <c r="M144" s="337"/>
      <c r="N144" s="337"/>
      <c r="O144" s="337"/>
      <c r="P144" s="337"/>
      <c r="Q144" s="337"/>
      <c r="R144" s="337"/>
      <c r="S144" s="337"/>
    </row>
    <row r="145" spans="1:19" ht="15" customHeight="1" thickTop="1">
      <c r="A145" s="338"/>
      <c r="B145" s="341" t="s">
        <v>73</v>
      </c>
      <c r="C145" s="342"/>
      <c r="D145" s="342"/>
      <c r="E145" s="342"/>
      <c r="F145" s="342" t="s">
        <v>74</v>
      </c>
      <c r="G145" s="342"/>
      <c r="H145" s="342"/>
      <c r="I145" s="342"/>
      <c r="J145" s="342"/>
      <c r="K145" s="342"/>
      <c r="L145" s="342"/>
      <c r="M145" s="342"/>
      <c r="N145" s="342"/>
      <c r="O145" s="342"/>
      <c r="P145" s="342"/>
      <c r="Q145" s="342"/>
      <c r="R145" s="342"/>
      <c r="S145" s="343"/>
    </row>
    <row r="146" spans="1:19" ht="39.75" customHeight="1">
      <c r="A146" s="339"/>
      <c r="B146" s="344" t="s">
        <v>75</v>
      </c>
      <c r="C146" s="345"/>
      <c r="D146" s="345" t="s">
        <v>76</v>
      </c>
      <c r="E146" s="345"/>
      <c r="F146" s="345" t="s">
        <v>77</v>
      </c>
      <c r="G146" s="345"/>
      <c r="H146" s="345" t="s">
        <v>78</v>
      </c>
      <c r="I146" s="345"/>
      <c r="J146" s="345" t="s">
        <v>79</v>
      </c>
      <c r="K146" s="345"/>
      <c r="L146" s="345" t="s">
        <v>80</v>
      </c>
      <c r="M146" s="345"/>
      <c r="N146" s="345" t="s">
        <v>81</v>
      </c>
      <c r="O146" s="345"/>
      <c r="P146" s="345" t="s">
        <v>82</v>
      </c>
      <c r="Q146" s="345"/>
      <c r="R146" s="345" t="s">
        <v>83</v>
      </c>
      <c r="S146" s="346"/>
    </row>
    <row r="147" spans="1:19" ht="15" customHeight="1" thickBot="1">
      <c r="A147" s="340"/>
      <c r="B147" s="47" t="s">
        <v>4</v>
      </c>
      <c r="C147" s="48" t="s">
        <v>5</v>
      </c>
      <c r="D147" s="48" t="s">
        <v>4</v>
      </c>
      <c r="E147" s="48" t="s">
        <v>5</v>
      </c>
      <c r="F147" s="48" t="s">
        <v>4</v>
      </c>
      <c r="G147" s="48" t="s">
        <v>5</v>
      </c>
      <c r="H147" s="48" t="s">
        <v>4</v>
      </c>
      <c r="I147" s="48" t="s">
        <v>5</v>
      </c>
      <c r="J147" s="48" t="s">
        <v>4</v>
      </c>
      <c r="K147" s="48" t="s">
        <v>5</v>
      </c>
      <c r="L147" s="48" t="s">
        <v>4</v>
      </c>
      <c r="M147" s="48" t="s">
        <v>5</v>
      </c>
      <c r="N147" s="48" t="s">
        <v>4</v>
      </c>
      <c r="O147" s="48" t="s">
        <v>5</v>
      </c>
      <c r="P147" s="48" t="s">
        <v>4</v>
      </c>
      <c r="Q147" s="48" t="s">
        <v>5</v>
      </c>
      <c r="R147" s="48" t="s">
        <v>4</v>
      </c>
      <c r="S147" s="49" t="s">
        <v>5</v>
      </c>
    </row>
    <row r="148" spans="1:19" ht="21" customHeight="1" thickTop="1">
      <c r="A148" s="2" t="s">
        <v>6</v>
      </c>
      <c r="B148" s="5">
        <v>1</v>
      </c>
      <c r="C148" s="6">
        <v>0.16666666666666669</v>
      </c>
      <c r="D148" s="7">
        <v>5</v>
      </c>
      <c r="E148" s="6">
        <v>0.83333333333333326</v>
      </c>
      <c r="F148" s="7">
        <v>5</v>
      </c>
      <c r="G148" s="6">
        <v>0.83333333333333326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  <c r="N148" s="7">
        <v>1</v>
      </c>
      <c r="O148" s="6">
        <v>0.16666666666666669</v>
      </c>
      <c r="P148" s="7">
        <v>0</v>
      </c>
      <c r="Q148" s="6">
        <v>0</v>
      </c>
      <c r="R148" s="7">
        <v>0</v>
      </c>
      <c r="S148" s="8">
        <v>0</v>
      </c>
    </row>
    <row r="149" spans="1:19" ht="18.75" customHeight="1">
      <c r="A149" s="3" t="s">
        <v>7</v>
      </c>
      <c r="B149" s="9">
        <v>0</v>
      </c>
      <c r="C149" s="10">
        <v>0</v>
      </c>
      <c r="D149" s="11">
        <v>12</v>
      </c>
      <c r="E149" s="10">
        <v>1</v>
      </c>
      <c r="F149" s="11">
        <v>8</v>
      </c>
      <c r="G149" s="10">
        <v>0.66666666666666674</v>
      </c>
      <c r="H149" s="11">
        <v>1</v>
      </c>
      <c r="I149" s="10">
        <v>8.3333333333333343E-2</v>
      </c>
      <c r="J149" s="11">
        <v>0</v>
      </c>
      <c r="K149" s="10">
        <v>0</v>
      </c>
      <c r="L149" s="11">
        <v>0</v>
      </c>
      <c r="M149" s="10">
        <v>0</v>
      </c>
      <c r="N149" s="11">
        <v>1</v>
      </c>
      <c r="O149" s="10">
        <v>8.3333333333333343E-2</v>
      </c>
      <c r="P149" s="11">
        <v>1</v>
      </c>
      <c r="Q149" s="10">
        <v>8.3333333333333343E-2</v>
      </c>
      <c r="R149" s="11">
        <v>1</v>
      </c>
      <c r="S149" s="12">
        <v>8.3333333333333343E-2</v>
      </c>
    </row>
    <row r="150" spans="1:19" ht="18.75" customHeight="1">
      <c r="A150" s="3" t="s">
        <v>8</v>
      </c>
      <c r="B150" s="9">
        <v>7</v>
      </c>
      <c r="C150" s="10">
        <v>8.4337349397590355E-2</v>
      </c>
      <c r="D150" s="11">
        <v>76</v>
      </c>
      <c r="E150" s="10">
        <v>0.9156626506024097</v>
      </c>
      <c r="F150" s="11">
        <v>65</v>
      </c>
      <c r="G150" s="10">
        <v>0.77380952380952384</v>
      </c>
      <c r="H150" s="11">
        <v>6</v>
      </c>
      <c r="I150" s="10">
        <v>7.1428571428571438E-2</v>
      </c>
      <c r="J150" s="11">
        <v>5</v>
      </c>
      <c r="K150" s="10">
        <v>5.9523809523809527E-2</v>
      </c>
      <c r="L150" s="11">
        <v>0</v>
      </c>
      <c r="M150" s="10">
        <v>0</v>
      </c>
      <c r="N150" s="11">
        <v>7</v>
      </c>
      <c r="O150" s="10">
        <v>8.3333333333333343E-2</v>
      </c>
      <c r="P150" s="11">
        <v>1</v>
      </c>
      <c r="Q150" s="10">
        <v>1.1904761904761904E-2</v>
      </c>
      <c r="R150" s="11">
        <v>0</v>
      </c>
      <c r="S150" s="12">
        <v>0</v>
      </c>
    </row>
    <row r="151" spans="1:19" ht="15" customHeight="1">
      <c r="A151" s="3" t="s">
        <v>9</v>
      </c>
      <c r="B151" s="9">
        <v>3</v>
      </c>
      <c r="C151" s="10">
        <v>8.5714285714285715E-2</v>
      </c>
      <c r="D151" s="11">
        <v>32</v>
      </c>
      <c r="E151" s="10">
        <v>0.91428571428571426</v>
      </c>
      <c r="F151" s="11">
        <v>30</v>
      </c>
      <c r="G151" s="10">
        <v>0.8571428571428571</v>
      </c>
      <c r="H151" s="11">
        <v>2</v>
      </c>
      <c r="I151" s="10">
        <v>5.7142857142857141E-2</v>
      </c>
      <c r="J151" s="11">
        <v>0</v>
      </c>
      <c r="K151" s="10">
        <v>0</v>
      </c>
      <c r="L151" s="11">
        <v>1</v>
      </c>
      <c r="M151" s="10">
        <v>2.8571428571428571E-2</v>
      </c>
      <c r="N151" s="11">
        <v>0</v>
      </c>
      <c r="O151" s="10">
        <v>0</v>
      </c>
      <c r="P151" s="11">
        <v>2</v>
      </c>
      <c r="Q151" s="10">
        <v>5.7142857142857141E-2</v>
      </c>
      <c r="R151" s="11">
        <v>0</v>
      </c>
      <c r="S151" s="12">
        <v>0</v>
      </c>
    </row>
    <row r="152" spans="1:19" ht="15" customHeight="1" thickBot="1">
      <c r="A152" s="4" t="s">
        <v>10</v>
      </c>
      <c r="B152" s="13">
        <v>11</v>
      </c>
      <c r="C152" s="14">
        <v>8.0882352941176461E-2</v>
      </c>
      <c r="D152" s="15">
        <v>125</v>
      </c>
      <c r="E152" s="14">
        <v>0.91911764705882348</v>
      </c>
      <c r="F152" s="15">
        <v>108</v>
      </c>
      <c r="G152" s="14">
        <v>0.78832116788321172</v>
      </c>
      <c r="H152" s="15">
        <v>9</v>
      </c>
      <c r="I152" s="14">
        <v>6.569343065693431E-2</v>
      </c>
      <c r="J152" s="15">
        <v>5</v>
      </c>
      <c r="K152" s="14">
        <v>3.6496350364963501E-2</v>
      </c>
      <c r="L152" s="15">
        <v>1</v>
      </c>
      <c r="M152" s="18">
        <v>7.2992700729927005E-3</v>
      </c>
      <c r="N152" s="15">
        <v>9</v>
      </c>
      <c r="O152" s="14">
        <v>6.569343065693431E-2</v>
      </c>
      <c r="P152" s="15">
        <v>4</v>
      </c>
      <c r="Q152" s="14">
        <v>2.9197080291970802E-2</v>
      </c>
      <c r="R152" s="15">
        <v>1</v>
      </c>
      <c r="S152" s="17">
        <v>7.2992700729927005E-3</v>
      </c>
    </row>
    <row r="155" spans="1:19" ht="18">
      <c r="A155" s="1"/>
    </row>
    <row r="157" spans="1:19" ht="18" customHeight="1" thickBot="1">
      <c r="A157" s="337" t="s">
        <v>84</v>
      </c>
      <c r="B157" s="337"/>
      <c r="C157" s="337"/>
      <c r="D157" s="337"/>
      <c r="E157" s="337"/>
      <c r="F157" s="337"/>
      <c r="G157" s="337"/>
      <c r="H157" s="337"/>
      <c r="I157" s="337"/>
      <c r="J157" s="337"/>
      <c r="K157" s="337"/>
      <c r="L157" s="337"/>
      <c r="M157" s="337"/>
      <c r="N157" s="337"/>
      <c r="O157" s="337"/>
      <c r="P157" s="337"/>
      <c r="Q157" s="337"/>
    </row>
    <row r="158" spans="1:19" ht="15" customHeight="1" thickTop="1">
      <c r="A158" s="338"/>
      <c r="B158" s="341" t="s">
        <v>85</v>
      </c>
      <c r="C158" s="342"/>
      <c r="D158" s="342"/>
      <c r="E158" s="342"/>
      <c r="F158" s="342"/>
      <c r="G158" s="342"/>
      <c r="H158" s="342"/>
      <c r="I158" s="342"/>
      <c r="J158" s="342"/>
      <c r="K158" s="342"/>
      <c r="L158" s="342"/>
      <c r="M158" s="342"/>
      <c r="N158" s="342"/>
      <c r="O158" s="342"/>
      <c r="P158" s="342"/>
      <c r="Q158" s="343"/>
    </row>
    <row r="159" spans="1:19" ht="15" customHeight="1">
      <c r="A159" s="339"/>
      <c r="B159" s="344" t="s">
        <v>86</v>
      </c>
      <c r="C159" s="345"/>
      <c r="D159" s="345" t="s">
        <v>87</v>
      </c>
      <c r="E159" s="345"/>
      <c r="F159" s="345" t="s">
        <v>88</v>
      </c>
      <c r="G159" s="345"/>
      <c r="H159" s="345" t="s">
        <v>89</v>
      </c>
      <c r="I159" s="345"/>
      <c r="J159" s="345" t="s">
        <v>90</v>
      </c>
      <c r="K159" s="345"/>
      <c r="L159" s="345" t="s">
        <v>91</v>
      </c>
      <c r="M159" s="345"/>
      <c r="N159" s="345" t="s">
        <v>92</v>
      </c>
      <c r="O159" s="345"/>
      <c r="P159" s="345" t="s">
        <v>93</v>
      </c>
      <c r="Q159" s="346"/>
    </row>
    <row r="160" spans="1:19" ht="15" customHeight="1" thickBot="1">
      <c r="A160" s="340"/>
      <c r="B160" s="47" t="s">
        <v>4</v>
      </c>
      <c r="C160" s="48" t="s">
        <v>5</v>
      </c>
      <c r="D160" s="48" t="s">
        <v>4</v>
      </c>
      <c r="E160" s="48" t="s">
        <v>5</v>
      </c>
      <c r="F160" s="48" t="s">
        <v>4</v>
      </c>
      <c r="G160" s="48" t="s">
        <v>5</v>
      </c>
      <c r="H160" s="48" t="s">
        <v>4</v>
      </c>
      <c r="I160" s="48" t="s">
        <v>5</v>
      </c>
      <c r="J160" s="48" t="s">
        <v>4</v>
      </c>
      <c r="K160" s="48" t="s">
        <v>5</v>
      </c>
      <c r="L160" s="48" t="s">
        <v>4</v>
      </c>
      <c r="M160" s="48" t="s">
        <v>5</v>
      </c>
      <c r="N160" s="48" t="s">
        <v>4</v>
      </c>
      <c r="O160" s="48" t="s">
        <v>5</v>
      </c>
      <c r="P160" s="48" t="s">
        <v>4</v>
      </c>
      <c r="Q160" s="49" t="s">
        <v>5</v>
      </c>
    </row>
    <row r="161" spans="1:17" ht="21" customHeight="1" thickTop="1">
      <c r="A161" s="2" t="s">
        <v>6</v>
      </c>
      <c r="B161" s="5">
        <v>0</v>
      </c>
      <c r="C161" s="6">
        <v>0</v>
      </c>
      <c r="D161" s="7">
        <v>0</v>
      </c>
      <c r="E161" s="6">
        <v>0</v>
      </c>
      <c r="F161" s="7">
        <v>0</v>
      </c>
      <c r="G161" s="6">
        <v>0</v>
      </c>
      <c r="H161" s="7">
        <v>1</v>
      </c>
      <c r="I161" s="6">
        <v>0.16666666666666669</v>
      </c>
      <c r="J161" s="7">
        <v>0</v>
      </c>
      <c r="K161" s="6">
        <v>0</v>
      </c>
      <c r="L161" s="7">
        <v>4</v>
      </c>
      <c r="M161" s="6">
        <v>0.66666666666666674</v>
      </c>
      <c r="N161" s="7">
        <v>1</v>
      </c>
      <c r="O161" s="6">
        <v>0.16666666666666669</v>
      </c>
      <c r="P161" s="7">
        <v>0</v>
      </c>
      <c r="Q161" s="8">
        <v>0</v>
      </c>
    </row>
    <row r="162" spans="1:17" ht="20.25" customHeight="1">
      <c r="A162" s="3" t="s">
        <v>7</v>
      </c>
      <c r="B162" s="9">
        <v>0</v>
      </c>
      <c r="C162" s="10">
        <v>0</v>
      </c>
      <c r="D162" s="11">
        <v>0</v>
      </c>
      <c r="E162" s="10">
        <v>0</v>
      </c>
      <c r="F162" s="11">
        <v>0</v>
      </c>
      <c r="G162" s="10">
        <v>0</v>
      </c>
      <c r="H162" s="11">
        <v>0</v>
      </c>
      <c r="I162" s="10">
        <v>0</v>
      </c>
      <c r="J162" s="11">
        <v>0</v>
      </c>
      <c r="K162" s="10">
        <v>0</v>
      </c>
      <c r="L162" s="11">
        <v>2</v>
      </c>
      <c r="M162" s="10">
        <v>0.2</v>
      </c>
      <c r="N162" s="11">
        <v>3</v>
      </c>
      <c r="O162" s="10">
        <v>0.3</v>
      </c>
      <c r="P162" s="11">
        <v>5</v>
      </c>
      <c r="Q162" s="12">
        <v>0.5</v>
      </c>
    </row>
    <row r="163" spans="1:17" ht="22.5" customHeight="1">
      <c r="A163" s="3" t="s">
        <v>8</v>
      </c>
      <c r="B163" s="9">
        <v>0</v>
      </c>
      <c r="C163" s="10">
        <v>0</v>
      </c>
      <c r="D163" s="11">
        <v>1</v>
      </c>
      <c r="E163" s="10">
        <v>1.2658227848101267E-2</v>
      </c>
      <c r="F163" s="11">
        <v>4</v>
      </c>
      <c r="G163" s="10">
        <v>5.0632911392405069E-2</v>
      </c>
      <c r="H163" s="11">
        <v>5</v>
      </c>
      <c r="I163" s="10">
        <v>6.3291139240506333E-2</v>
      </c>
      <c r="J163" s="11">
        <v>11</v>
      </c>
      <c r="K163" s="10">
        <v>0.13924050632911392</v>
      </c>
      <c r="L163" s="11">
        <v>35</v>
      </c>
      <c r="M163" s="10">
        <v>0.44303797468354433</v>
      </c>
      <c r="N163" s="11">
        <v>17</v>
      </c>
      <c r="O163" s="10">
        <v>0.21518987341772153</v>
      </c>
      <c r="P163" s="11">
        <v>6</v>
      </c>
      <c r="Q163" s="12">
        <v>7.5949367088607597E-2</v>
      </c>
    </row>
    <row r="164" spans="1:17" ht="15" customHeight="1">
      <c r="A164" s="3" t="s">
        <v>9</v>
      </c>
      <c r="B164" s="9">
        <v>0</v>
      </c>
      <c r="C164" s="10">
        <v>0</v>
      </c>
      <c r="D164" s="11">
        <v>2</v>
      </c>
      <c r="E164" s="10">
        <v>5.7142857142857141E-2</v>
      </c>
      <c r="F164" s="11">
        <v>0</v>
      </c>
      <c r="G164" s="10">
        <v>0</v>
      </c>
      <c r="H164" s="11">
        <v>2</v>
      </c>
      <c r="I164" s="10">
        <v>5.7142857142857141E-2</v>
      </c>
      <c r="J164" s="11">
        <v>8</v>
      </c>
      <c r="K164" s="10">
        <v>0.22857142857142856</v>
      </c>
      <c r="L164" s="11">
        <v>12</v>
      </c>
      <c r="M164" s="10">
        <v>0.34285714285714286</v>
      </c>
      <c r="N164" s="11">
        <v>8</v>
      </c>
      <c r="O164" s="10">
        <v>0.22857142857142856</v>
      </c>
      <c r="P164" s="11">
        <v>3</v>
      </c>
      <c r="Q164" s="12">
        <v>8.5714285714285715E-2</v>
      </c>
    </row>
    <row r="165" spans="1:17" ht="15" customHeight="1" thickBot="1">
      <c r="A165" s="4" t="s">
        <v>10</v>
      </c>
      <c r="B165" s="13">
        <v>0</v>
      </c>
      <c r="C165" s="14">
        <v>0</v>
      </c>
      <c r="D165" s="15">
        <v>3</v>
      </c>
      <c r="E165" s="14">
        <v>2.3076923076923075E-2</v>
      </c>
      <c r="F165" s="15">
        <v>4</v>
      </c>
      <c r="G165" s="14">
        <v>3.0769230769230771E-2</v>
      </c>
      <c r="H165" s="15">
        <v>8</v>
      </c>
      <c r="I165" s="14">
        <v>6.1538461538461542E-2</v>
      </c>
      <c r="J165" s="15">
        <v>19</v>
      </c>
      <c r="K165" s="14">
        <v>0.14615384615384616</v>
      </c>
      <c r="L165" s="15">
        <v>53</v>
      </c>
      <c r="M165" s="14">
        <v>0.40769230769230769</v>
      </c>
      <c r="N165" s="15">
        <v>29</v>
      </c>
      <c r="O165" s="14">
        <v>0.22307692307692306</v>
      </c>
      <c r="P165" s="15">
        <v>14</v>
      </c>
      <c r="Q165" s="16">
        <v>0.1076923076923077</v>
      </c>
    </row>
    <row r="168" spans="1:17" ht="18">
      <c r="A168" s="1"/>
    </row>
    <row r="170" spans="1:17" ht="18" customHeight="1" thickBot="1">
      <c r="A170" s="337" t="s">
        <v>94</v>
      </c>
      <c r="B170" s="337"/>
      <c r="C170" s="337"/>
      <c r="D170" s="337"/>
      <c r="E170" s="337"/>
      <c r="F170" s="337"/>
      <c r="G170" s="337"/>
      <c r="H170" s="337"/>
      <c r="I170" s="337"/>
      <c r="J170" s="337"/>
      <c r="K170" s="337"/>
      <c r="L170" s="337"/>
      <c r="M170" s="337"/>
    </row>
    <row r="171" spans="1:17" ht="15" customHeight="1" thickTop="1">
      <c r="A171" s="338"/>
      <c r="B171" s="341" t="s">
        <v>95</v>
      </c>
      <c r="C171" s="342"/>
      <c r="D171" s="342"/>
      <c r="E171" s="342"/>
      <c r="F171" s="342"/>
      <c r="G171" s="342"/>
      <c r="H171" s="342"/>
      <c r="I171" s="342"/>
      <c r="J171" s="342"/>
      <c r="K171" s="342"/>
      <c r="L171" s="342"/>
      <c r="M171" s="343"/>
    </row>
    <row r="172" spans="1:17" ht="15" customHeight="1">
      <c r="A172" s="339"/>
      <c r="B172" s="344" t="s">
        <v>96</v>
      </c>
      <c r="C172" s="345"/>
      <c r="D172" s="345" t="s">
        <v>97</v>
      </c>
      <c r="E172" s="345"/>
      <c r="F172" s="345" t="s">
        <v>98</v>
      </c>
      <c r="G172" s="345"/>
      <c r="H172" s="345" t="s">
        <v>99</v>
      </c>
      <c r="I172" s="345"/>
      <c r="J172" s="345" t="s">
        <v>100</v>
      </c>
      <c r="K172" s="345"/>
      <c r="L172" s="345" t="s">
        <v>101</v>
      </c>
      <c r="M172" s="346"/>
    </row>
    <row r="173" spans="1:17" ht="15" customHeight="1" thickBot="1">
      <c r="A173" s="340"/>
      <c r="B173" s="47" t="s">
        <v>4</v>
      </c>
      <c r="C173" s="48" t="s">
        <v>5</v>
      </c>
      <c r="D173" s="48" t="s">
        <v>4</v>
      </c>
      <c r="E173" s="48" t="s">
        <v>5</v>
      </c>
      <c r="F173" s="48" t="s">
        <v>4</v>
      </c>
      <c r="G173" s="48" t="s">
        <v>5</v>
      </c>
      <c r="H173" s="48" t="s">
        <v>4</v>
      </c>
      <c r="I173" s="48" t="s">
        <v>5</v>
      </c>
      <c r="J173" s="48" t="s">
        <v>4</v>
      </c>
      <c r="K173" s="48" t="s">
        <v>5</v>
      </c>
      <c r="L173" s="48" t="s">
        <v>4</v>
      </c>
      <c r="M173" s="49" t="s">
        <v>5</v>
      </c>
    </row>
    <row r="174" spans="1:17" ht="21" customHeight="1" thickTop="1">
      <c r="A174" s="2" t="s">
        <v>6</v>
      </c>
      <c r="B174" s="5">
        <v>1</v>
      </c>
      <c r="C174" s="6">
        <v>0.16666666666666669</v>
      </c>
      <c r="D174" s="7">
        <v>2</v>
      </c>
      <c r="E174" s="6">
        <v>0.33333333333333337</v>
      </c>
      <c r="F174" s="7">
        <v>1</v>
      </c>
      <c r="G174" s="6">
        <v>0.16666666666666669</v>
      </c>
      <c r="H174" s="7">
        <v>2</v>
      </c>
      <c r="I174" s="6">
        <v>0.33333333333333337</v>
      </c>
      <c r="J174" s="7">
        <v>0</v>
      </c>
      <c r="K174" s="6">
        <v>0</v>
      </c>
      <c r="L174" s="7">
        <v>0</v>
      </c>
      <c r="M174" s="8">
        <v>0</v>
      </c>
    </row>
    <row r="175" spans="1:17" ht="21.75" customHeight="1">
      <c r="A175" s="3" t="s">
        <v>7</v>
      </c>
      <c r="B175" s="9">
        <v>1</v>
      </c>
      <c r="C175" s="10">
        <v>8.3333333333333343E-2</v>
      </c>
      <c r="D175" s="11">
        <v>2</v>
      </c>
      <c r="E175" s="10">
        <v>0.16666666666666669</v>
      </c>
      <c r="F175" s="11">
        <v>2</v>
      </c>
      <c r="G175" s="10">
        <v>0.16666666666666669</v>
      </c>
      <c r="H175" s="11">
        <v>1</v>
      </c>
      <c r="I175" s="10">
        <v>8.3333333333333343E-2</v>
      </c>
      <c r="J175" s="11">
        <v>0</v>
      </c>
      <c r="K175" s="10">
        <v>0</v>
      </c>
      <c r="L175" s="11">
        <v>6</v>
      </c>
      <c r="M175" s="12">
        <v>0.5</v>
      </c>
    </row>
    <row r="176" spans="1:17" ht="19.5" customHeight="1">
      <c r="A176" s="3" t="s">
        <v>8</v>
      </c>
      <c r="B176" s="9">
        <v>10</v>
      </c>
      <c r="C176" s="10">
        <v>0.12048192771084337</v>
      </c>
      <c r="D176" s="11">
        <v>12</v>
      </c>
      <c r="E176" s="10">
        <v>0.14457831325301204</v>
      </c>
      <c r="F176" s="11">
        <v>7</v>
      </c>
      <c r="G176" s="10">
        <v>8.4337349397590355E-2</v>
      </c>
      <c r="H176" s="11">
        <v>11</v>
      </c>
      <c r="I176" s="10">
        <v>0.13253012048192769</v>
      </c>
      <c r="J176" s="11">
        <v>6</v>
      </c>
      <c r="K176" s="10">
        <v>7.2289156626506021E-2</v>
      </c>
      <c r="L176" s="11">
        <v>37</v>
      </c>
      <c r="M176" s="12">
        <v>0.44578313253012047</v>
      </c>
    </row>
    <row r="177" spans="1:57" ht="15" customHeight="1">
      <c r="A177" s="3" t="s">
        <v>9</v>
      </c>
      <c r="B177" s="9">
        <v>2</v>
      </c>
      <c r="C177" s="10">
        <v>6.25E-2</v>
      </c>
      <c r="D177" s="11">
        <v>1</v>
      </c>
      <c r="E177" s="10">
        <v>3.125E-2</v>
      </c>
      <c r="F177" s="11">
        <v>3</v>
      </c>
      <c r="G177" s="10">
        <v>9.375E-2</v>
      </c>
      <c r="H177" s="11">
        <v>5</v>
      </c>
      <c r="I177" s="10">
        <v>0.15625</v>
      </c>
      <c r="J177" s="11">
        <v>3</v>
      </c>
      <c r="K177" s="10">
        <v>9.375E-2</v>
      </c>
      <c r="L177" s="11">
        <v>18</v>
      </c>
      <c r="M177" s="12">
        <v>0.5625</v>
      </c>
    </row>
    <row r="178" spans="1:57" ht="15" customHeight="1" thickBot="1">
      <c r="A178" s="4" t="s">
        <v>10</v>
      </c>
      <c r="B178" s="13">
        <v>14</v>
      </c>
      <c r="C178" s="14">
        <v>0.10526315789473685</v>
      </c>
      <c r="D178" s="15">
        <v>17</v>
      </c>
      <c r="E178" s="14">
        <v>0.12781954887218044</v>
      </c>
      <c r="F178" s="15">
        <v>13</v>
      </c>
      <c r="G178" s="14">
        <v>9.7744360902255634E-2</v>
      </c>
      <c r="H178" s="15">
        <v>19</v>
      </c>
      <c r="I178" s="14">
        <v>0.14285714285714288</v>
      </c>
      <c r="J178" s="15">
        <v>9</v>
      </c>
      <c r="K178" s="14">
        <v>6.7669172932330823E-2</v>
      </c>
      <c r="L178" s="15">
        <v>61</v>
      </c>
      <c r="M178" s="16">
        <v>0.45864661654135341</v>
      </c>
    </row>
    <row r="181" spans="1:57" ht="15.75" thickBot="1">
      <c r="A181" s="316" t="s">
        <v>102</v>
      </c>
      <c r="B181" s="316"/>
      <c r="C181" s="316"/>
      <c r="D181" s="316"/>
      <c r="E181" s="316"/>
      <c r="F181" s="316"/>
      <c r="G181" s="316"/>
      <c r="H181" s="316"/>
      <c r="I181" s="316"/>
      <c r="J181" s="316"/>
      <c r="K181" s="316"/>
      <c r="L181" s="316"/>
      <c r="M181" s="316"/>
      <c r="N181" s="316"/>
      <c r="O181" s="316"/>
      <c r="P181" s="316"/>
      <c r="Q181" s="316"/>
      <c r="R181" s="316"/>
      <c r="S181" s="316"/>
    </row>
    <row r="182" spans="1:57" ht="69" customHeight="1" thickTop="1">
      <c r="A182" s="330"/>
      <c r="B182" s="318" t="s">
        <v>103</v>
      </c>
      <c r="C182" s="320"/>
      <c r="D182" s="320" t="s">
        <v>104</v>
      </c>
      <c r="E182" s="320"/>
      <c r="F182" s="320" t="s">
        <v>105</v>
      </c>
      <c r="G182" s="320"/>
      <c r="H182" s="320" t="s">
        <v>106</v>
      </c>
      <c r="I182" s="320"/>
      <c r="J182" s="320" t="s">
        <v>107</v>
      </c>
      <c r="K182" s="320"/>
      <c r="L182" s="320" t="s">
        <v>108</v>
      </c>
      <c r="M182" s="320"/>
      <c r="N182" s="320" t="s">
        <v>109</v>
      </c>
      <c r="O182" s="320"/>
      <c r="P182" s="320" t="s">
        <v>110</v>
      </c>
      <c r="Q182" s="320"/>
      <c r="R182" s="320" t="s">
        <v>111</v>
      </c>
      <c r="S182" s="333"/>
    </row>
    <row r="183" spans="1:57">
      <c r="A183" s="331"/>
      <c r="B183" s="334" t="s">
        <v>113</v>
      </c>
      <c r="C183" s="335"/>
      <c r="D183" s="335" t="s">
        <v>27</v>
      </c>
      <c r="E183" s="335"/>
      <c r="F183" s="335" t="s">
        <v>27</v>
      </c>
      <c r="G183" s="335"/>
      <c r="H183" s="335" t="s">
        <v>113</v>
      </c>
      <c r="I183" s="335"/>
      <c r="J183" s="335" t="s">
        <v>113</v>
      </c>
      <c r="K183" s="335"/>
      <c r="L183" s="335" t="s">
        <v>113</v>
      </c>
      <c r="M183" s="335"/>
      <c r="N183" s="335" t="s">
        <v>113</v>
      </c>
      <c r="O183" s="335"/>
      <c r="P183" s="335" t="s">
        <v>113</v>
      </c>
      <c r="Q183" s="335"/>
      <c r="R183" s="335" t="s">
        <v>113</v>
      </c>
      <c r="S183" s="336"/>
    </row>
    <row r="184" spans="1:57" ht="15.75" thickBot="1">
      <c r="A184" s="332"/>
      <c r="B184" s="76" t="s">
        <v>4</v>
      </c>
      <c r="C184" s="77" t="s">
        <v>5</v>
      </c>
      <c r="D184" s="77" t="s">
        <v>4</v>
      </c>
      <c r="E184" s="77" t="s">
        <v>5</v>
      </c>
      <c r="F184" s="77" t="s">
        <v>4</v>
      </c>
      <c r="G184" s="77" t="s">
        <v>5</v>
      </c>
      <c r="H184" s="77" t="s">
        <v>4</v>
      </c>
      <c r="I184" s="77" t="s">
        <v>5</v>
      </c>
      <c r="J184" s="77" t="s">
        <v>4</v>
      </c>
      <c r="K184" s="77" t="s">
        <v>5</v>
      </c>
      <c r="L184" s="77" t="s">
        <v>4</v>
      </c>
      <c r="M184" s="77" t="s">
        <v>5</v>
      </c>
      <c r="N184" s="77" t="s">
        <v>4</v>
      </c>
      <c r="O184" s="77" t="s">
        <v>5</v>
      </c>
      <c r="P184" s="77" t="s">
        <v>4</v>
      </c>
      <c r="Q184" s="77" t="s">
        <v>5</v>
      </c>
      <c r="R184" s="77" t="s">
        <v>4</v>
      </c>
      <c r="S184" s="78" t="s">
        <v>5</v>
      </c>
    </row>
    <row r="185" spans="1:57" ht="15.75" thickTop="1">
      <c r="A185" s="61" t="s">
        <v>6</v>
      </c>
      <c r="B185" s="62">
        <v>2</v>
      </c>
      <c r="C185" s="63">
        <v>1</v>
      </c>
      <c r="D185" s="64">
        <v>0</v>
      </c>
      <c r="E185" s="63">
        <v>0</v>
      </c>
      <c r="F185" s="64">
        <v>0</v>
      </c>
      <c r="G185" s="63">
        <v>0</v>
      </c>
      <c r="H185" s="64">
        <v>2</v>
      </c>
      <c r="I185" s="63">
        <v>1</v>
      </c>
      <c r="J185" s="64">
        <v>0</v>
      </c>
      <c r="K185" s="63">
        <v>0</v>
      </c>
      <c r="L185" s="64">
        <v>0</v>
      </c>
      <c r="M185" s="63">
        <v>0</v>
      </c>
      <c r="N185" s="64">
        <v>3</v>
      </c>
      <c r="O185" s="63">
        <v>1</v>
      </c>
      <c r="P185" s="64">
        <v>1</v>
      </c>
      <c r="Q185" s="63">
        <v>1</v>
      </c>
      <c r="R185" s="64">
        <v>0</v>
      </c>
      <c r="S185" s="65">
        <v>0</v>
      </c>
    </row>
    <row r="186" spans="1:57" ht="24">
      <c r="A186" s="66" t="s">
        <v>7</v>
      </c>
      <c r="B186" s="67">
        <v>8</v>
      </c>
      <c r="C186" s="68">
        <v>1</v>
      </c>
      <c r="D186" s="69">
        <v>4</v>
      </c>
      <c r="E186" s="68">
        <v>1</v>
      </c>
      <c r="F186" s="69">
        <v>1</v>
      </c>
      <c r="G186" s="68">
        <v>1</v>
      </c>
      <c r="H186" s="69">
        <v>3</v>
      </c>
      <c r="I186" s="68">
        <v>1</v>
      </c>
      <c r="J186" s="69">
        <v>0</v>
      </c>
      <c r="K186" s="68">
        <v>0</v>
      </c>
      <c r="L186" s="69">
        <v>3</v>
      </c>
      <c r="M186" s="68">
        <v>1</v>
      </c>
      <c r="N186" s="69">
        <v>8</v>
      </c>
      <c r="O186" s="68">
        <v>1</v>
      </c>
      <c r="P186" s="69">
        <v>0</v>
      </c>
      <c r="Q186" s="68">
        <v>0</v>
      </c>
      <c r="R186" s="69">
        <v>0</v>
      </c>
      <c r="S186" s="70">
        <v>0</v>
      </c>
    </row>
    <row r="187" spans="1:57">
      <c r="A187" s="66" t="s">
        <v>8</v>
      </c>
      <c r="B187" s="67">
        <v>46</v>
      </c>
      <c r="C187" s="68">
        <v>1</v>
      </c>
      <c r="D187" s="69">
        <v>20</v>
      </c>
      <c r="E187" s="68">
        <v>1</v>
      </c>
      <c r="F187" s="69">
        <v>6</v>
      </c>
      <c r="G187" s="68">
        <v>1</v>
      </c>
      <c r="H187" s="69">
        <v>23</v>
      </c>
      <c r="I187" s="68">
        <v>1</v>
      </c>
      <c r="J187" s="69">
        <v>0</v>
      </c>
      <c r="K187" s="68">
        <v>0</v>
      </c>
      <c r="L187" s="69">
        <v>17</v>
      </c>
      <c r="M187" s="68">
        <v>1</v>
      </c>
      <c r="N187" s="69">
        <v>46</v>
      </c>
      <c r="O187" s="68">
        <v>1</v>
      </c>
      <c r="P187" s="69">
        <v>0</v>
      </c>
      <c r="Q187" s="68">
        <v>0</v>
      </c>
      <c r="R187" s="69">
        <v>0</v>
      </c>
      <c r="S187" s="70">
        <v>0</v>
      </c>
    </row>
    <row r="188" spans="1:57" ht="15.75" thickBot="1">
      <c r="A188" s="71" t="s">
        <v>9</v>
      </c>
      <c r="B188" s="72">
        <v>14</v>
      </c>
      <c r="C188" s="73">
        <v>1</v>
      </c>
      <c r="D188" s="74">
        <v>7</v>
      </c>
      <c r="E188" s="73">
        <v>1</v>
      </c>
      <c r="F188" s="74">
        <v>3</v>
      </c>
      <c r="G188" s="73">
        <v>1</v>
      </c>
      <c r="H188" s="74">
        <v>8</v>
      </c>
      <c r="I188" s="73">
        <v>1</v>
      </c>
      <c r="J188" s="74">
        <v>0</v>
      </c>
      <c r="K188" s="73">
        <v>0</v>
      </c>
      <c r="L188" s="74">
        <v>0</v>
      </c>
      <c r="M188" s="73">
        <v>0</v>
      </c>
      <c r="N188" s="74">
        <v>20</v>
      </c>
      <c r="O188" s="73">
        <v>1</v>
      </c>
      <c r="P188" s="74">
        <v>2</v>
      </c>
      <c r="Q188" s="73">
        <v>1</v>
      </c>
      <c r="R188" s="74">
        <v>0</v>
      </c>
      <c r="S188" s="75">
        <v>0</v>
      </c>
    </row>
    <row r="189" spans="1:57" ht="15.75" thickTop="1"/>
    <row r="191" spans="1:57" ht="18" customHeight="1" thickBot="1">
      <c r="A191" s="337" t="s">
        <v>114</v>
      </c>
      <c r="B191" s="337"/>
      <c r="C191" s="337"/>
      <c r="D191" s="337"/>
      <c r="E191" s="337"/>
      <c r="F191" s="337"/>
      <c r="G191" s="337"/>
      <c r="H191" s="337"/>
      <c r="I191" s="337"/>
      <c r="J191" s="337"/>
      <c r="K191" s="337"/>
      <c r="L191" s="337"/>
      <c r="M191" s="337"/>
      <c r="N191" s="337"/>
      <c r="O191" s="337"/>
      <c r="P191" s="337"/>
      <c r="Q191" s="337"/>
      <c r="R191" s="337"/>
      <c r="S191" s="337"/>
      <c r="T191" s="337"/>
      <c r="U191" s="337"/>
      <c r="V191" s="337"/>
      <c r="W191" s="337"/>
      <c r="X191" s="337"/>
      <c r="Y191" s="337"/>
      <c r="Z191" s="337"/>
      <c r="AA191" s="337"/>
      <c r="AB191" s="337"/>
      <c r="AC191" s="337"/>
      <c r="AD191" s="337"/>
      <c r="AE191" s="337"/>
      <c r="AF191" s="337"/>
      <c r="AG191" s="337"/>
      <c r="AH191" s="337"/>
      <c r="AI191" s="337"/>
      <c r="AJ191" s="337"/>
      <c r="AK191" s="337"/>
      <c r="AL191" s="337"/>
      <c r="AM191" s="337"/>
      <c r="AN191" s="337"/>
      <c r="AO191" s="337"/>
      <c r="AP191" s="337"/>
      <c r="AQ191" s="337"/>
      <c r="AR191" s="337"/>
      <c r="AS191" s="337"/>
      <c r="AT191" s="337"/>
      <c r="AU191" s="337"/>
      <c r="AV191" s="337"/>
      <c r="AW191" s="337"/>
      <c r="AX191" s="337"/>
      <c r="AY191" s="337"/>
      <c r="AZ191" s="337"/>
      <c r="BA191" s="337"/>
      <c r="BB191" s="337"/>
      <c r="BC191" s="337"/>
      <c r="BD191" s="337"/>
      <c r="BE191" s="337"/>
    </row>
    <row r="192" spans="1:57" ht="15" customHeight="1" thickTop="1">
      <c r="A192" s="338"/>
      <c r="B192" s="341" t="s">
        <v>115</v>
      </c>
      <c r="C192" s="342"/>
      <c r="D192" s="342"/>
      <c r="E192" s="342"/>
      <c r="F192" s="342"/>
      <c r="G192" s="342"/>
      <c r="H192" s="342"/>
      <c r="I192" s="342"/>
      <c r="J192" s="342"/>
      <c r="K192" s="342"/>
      <c r="L192" s="342"/>
      <c r="M192" s="342"/>
      <c r="N192" s="342"/>
      <c r="O192" s="342"/>
      <c r="P192" s="342"/>
      <c r="Q192" s="342"/>
      <c r="R192" s="342"/>
      <c r="S192" s="342"/>
      <c r="T192" s="342"/>
      <c r="U192" s="342"/>
      <c r="V192" s="342"/>
      <c r="W192" s="342"/>
      <c r="X192" s="342"/>
      <c r="Y192" s="342"/>
      <c r="Z192" s="342"/>
      <c r="AA192" s="342"/>
      <c r="AB192" s="342"/>
      <c r="AC192" s="342"/>
      <c r="AD192" s="342"/>
      <c r="AE192" s="342"/>
      <c r="AF192" s="342"/>
      <c r="AG192" s="342"/>
      <c r="AH192" s="342"/>
      <c r="AI192" s="342"/>
      <c r="AJ192" s="342"/>
      <c r="AK192" s="342"/>
      <c r="AL192" s="342"/>
      <c r="AM192" s="342"/>
      <c r="AN192" s="342"/>
      <c r="AO192" s="342"/>
      <c r="AP192" s="342"/>
      <c r="AQ192" s="342"/>
      <c r="AR192" s="342"/>
      <c r="AS192" s="342"/>
      <c r="AT192" s="342"/>
      <c r="AU192" s="342"/>
      <c r="AV192" s="342"/>
      <c r="AW192" s="342"/>
      <c r="AX192" s="342"/>
      <c r="AY192" s="342"/>
      <c r="AZ192" s="342"/>
      <c r="BA192" s="342"/>
      <c r="BB192" s="342"/>
      <c r="BC192" s="342"/>
      <c r="BD192" s="342"/>
      <c r="BE192" s="343"/>
    </row>
    <row r="193" spans="1:57" ht="57" customHeight="1">
      <c r="A193" s="339"/>
      <c r="B193" s="344" t="s">
        <v>116</v>
      </c>
      <c r="C193" s="345"/>
      <c r="D193" s="345" t="s">
        <v>117</v>
      </c>
      <c r="E193" s="345"/>
      <c r="F193" s="345" t="s">
        <v>118</v>
      </c>
      <c r="G193" s="345"/>
      <c r="H193" s="345" t="s">
        <v>119</v>
      </c>
      <c r="I193" s="345"/>
      <c r="J193" s="345" t="s">
        <v>120</v>
      </c>
      <c r="K193" s="345"/>
      <c r="L193" s="345" t="s">
        <v>121</v>
      </c>
      <c r="M193" s="345"/>
      <c r="N193" s="345" t="s">
        <v>122</v>
      </c>
      <c r="O193" s="345"/>
      <c r="P193" s="345" t="s">
        <v>123</v>
      </c>
      <c r="Q193" s="345"/>
      <c r="R193" s="345" t="s">
        <v>124</v>
      </c>
      <c r="S193" s="345"/>
      <c r="T193" s="345" t="s">
        <v>125</v>
      </c>
      <c r="U193" s="345"/>
      <c r="V193" s="345" t="s">
        <v>126</v>
      </c>
      <c r="W193" s="345"/>
      <c r="X193" s="345" t="s">
        <v>127</v>
      </c>
      <c r="Y193" s="345"/>
      <c r="Z193" s="345" t="s">
        <v>128</v>
      </c>
      <c r="AA193" s="345"/>
      <c r="AB193" s="345" t="s">
        <v>129</v>
      </c>
      <c r="AC193" s="345"/>
      <c r="AD193" s="345" t="s">
        <v>130</v>
      </c>
      <c r="AE193" s="345"/>
      <c r="AF193" s="345" t="s">
        <v>131</v>
      </c>
      <c r="AG193" s="345"/>
      <c r="AH193" s="345" t="s">
        <v>132</v>
      </c>
      <c r="AI193" s="345"/>
      <c r="AJ193" s="345" t="s">
        <v>133</v>
      </c>
      <c r="AK193" s="345"/>
      <c r="AL193" s="345" t="s">
        <v>134</v>
      </c>
      <c r="AM193" s="345"/>
      <c r="AN193" s="345" t="s">
        <v>135</v>
      </c>
      <c r="AO193" s="345"/>
      <c r="AP193" s="345" t="s">
        <v>136</v>
      </c>
      <c r="AQ193" s="345"/>
      <c r="AR193" s="345" t="s">
        <v>137</v>
      </c>
      <c r="AS193" s="345"/>
      <c r="AT193" s="345" t="s">
        <v>138</v>
      </c>
      <c r="AU193" s="345"/>
      <c r="AV193" s="345" t="s">
        <v>139</v>
      </c>
      <c r="AW193" s="345"/>
      <c r="AX193" s="345" t="s">
        <v>140</v>
      </c>
      <c r="AY193" s="345"/>
      <c r="AZ193" s="345" t="s">
        <v>141</v>
      </c>
      <c r="BA193" s="345"/>
      <c r="BB193" s="345" t="s">
        <v>142</v>
      </c>
      <c r="BC193" s="345"/>
      <c r="BD193" s="345" t="s">
        <v>143</v>
      </c>
      <c r="BE193" s="346"/>
    </row>
    <row r="194" spans="1:57" ht="15" customHeight="1" thickBot="1">
      <c r="A194" s="340"/>
      <c r="B194" s="47" t="s">
        <v>4</v>
      </c>
      <c r="C194" s="48" t="s">
        <v>5</v>
      </c>
      <c r="D194" s="48" t="s">
        <v>4</v>
      </c>
      <c r="E194" s="48" t="s">
        <v>5</v>
      </c>
      <c r="F194" s="48" t="s">
        <v>4</v>
      </c>
      <c r="G194" s="48" t="s">
        <v>5</v>
      </c>
      <c r="H194" s="48" t="s">
        <v>4</v>
      </c>
      <c r="I194" s="48" t="s">
        <v>5</v>
      </c>
      <c r="J194" s="48" t="s">
        <v>4</v>
      </c>
      <c r="K194" s="48" t="s">
        <v>5</v>
      </c>
      <c r="L194" s="48" t="s">
        <v>4</v>
      </c>
      <c r="M194" s="48" t="s">
        <v>5</v>
      </c>
      <c r="N194" s="48" t="s">
        <v>4</v>
      </c>
      <c r="O194" s="48" t="s">
        <v>5</v>
      </c>
      <c r="P194" s="48" t="s">
        <v>4</v>
      </c>
      <c r="Q194" s="48" t="s">
        <v>5</v>
      </c>
      <c r="R194" s="48" t="s">
        <v>4</v>
      </c>
      <c r="S194" s="48" t="s">
        <v>5</v>
      </c>
      <c r="T194" s="48" t="s">
        <v>4</v>
      </c>
      <c r="U194" s="48" t="s">
        <v>5</v>
      </c>
      <c r="V194" s="48" t="s">
        <v>4</v>
      </c>
      <c r="W194" s="48" t="s">
        <v>5</v>
      </c>
      <c r="X194" s="48" t="s">
        <v>4</v>
      </c>
      <c r="Y194" s="48" t="s">
        <v>5</v>
      </c>
      <c r="Z194" s="48" t="s">
        <v>4</v>
      </c>
      <c r="AA194" s="48" t="s">
        <v>5</v>
      </c>
      <c r="AB194" s="48" t="s">
        <v>4</v>
      </c>
      <c r="AC194" s="48" t="s">
        <v>5</v>
      </c>
      <c r="AD194" s="48" t="s">
        <v>4</v>
      </c>
      <c r="AE194" s="48" t="s">
        <v>5</v>
      </c>
      <c r="AF194" s="48" t="s">
        <v>4</v>
      </c>
      <c r="AG194" s="48" t="s">
        <v>5</v>
      </c>
      <c r="AH194" s="48" t="s">
        <v>4</v>
      </c>
      <c r="AI194" s="48" t="s">
        <v>5</v>
      </c>
      <c r="AJ194" s="48" t="s">
        <v>4</v>
      </c>
      <c r="AK194" s="48" t="s">
        <v>5</v>
      </c>
      <c r="AL194" s="48" t="s">
        <v>4</v>
      </c>
      <c r="AM194" s="48" t="s">
        <v>5</v>
      </c>
      <c r="AN194" s="48" t="s">
        <v>4</v>
      </c>
      <c r="AO194" s="48" t="s">
        <v>5</v>
      </c>
      <c r="AP194" s="48" t="s">
        <v>4</v>
      </c>
      <c r="AQ194" s="48" t="s">
        <v>5</v>
      </c>
      <c r="AR194" s="48" t="s">
        <v>4</v>
      </c>
      <c r="AS194" s="48" t="s">
        <v>5</v>
      </c>
      <c r="AT194" s="48" t="s">
        <v>4</v>
      </c>
      <c r="AU194" s="48" t="s">
        <v>5</v>
      </c>
      <c r="AV194" s="48" t="s">
        <v>4</v>
      </c>
      <c r="AW194" s="48" t="s">
        <v>5</v>
      </c>
      <c r="AX194" s="48" t="s">
        <v>4</v>
      </c>
      <c r="AY194" s="48" t="s">
        <v>5</v>
      </c>
      <c r="AZ194" s="48" t="s">
        <v>4</v>
      </c>
      <c r="BA194" s="48" t="s">
        <v>5</v>
      </c>
      <c r="BB194" s="48" t="s">
        <v>4</v>
      </c>
      <c r="BC194" s="48" t="s">
        <v>5</v>
      </c>
      <c r="BD194" s="48" t="s">
        <v>4</v>
      </c>
      <c r="BE194" s="49" t="s">
        <v>5</v>
      </c>
    </row>
    <row r="195" spans="1:57" ht="18.75" customHeight="1" thickTop="1">
      <c r="A195" s="2" t="s">
        <v>6</v>
      </c>
      <c r="B195" s="5">
        <v>0</v>
      </c>
      <c r="C195" s="6">
        <v>0</v>
      </c>
      <c r="D195" s="7">
        <v>0</v>
      </c>
      <c r="E195" s="6">
        <v>0</v>
      </c>
      <c r="F195" s="7">
        <v>0</v>
      </c>
      <c r="G195" s="6">
        <v>0</v>
      </c>
      <c r="H195" s="7">
        <v>0</v>
      </c>
      <c r="I195" s="6">
        <v>0</v>
      </c>
      <c r="J195" s="7">
        <v>0</v>
      </c>
      <c r="K195" s="6">
        <v>0</v>
      </c>
      <c r="L195" s="7">
        <v>0</v>
      </c>
      <c r="M195" s="6">
        <v>0</v>
      </c>
      <c r="N195" s="7">
        <v>0</v>
      </c>
      <c r="O195" s="6">
        <v>0</v>
      </c>
      <c r="P195" s="7">
        <v>1</v>
      </c>
      <c r="Q195" s="6">
        <v>0.16666666666666669</v>
      </c>
      <c r="R195" s="7">
        <v>0</v>
      </c>
      <c r="S195" s="6">
        <v>0</v>
      </c>
      <c r="T195" s="7">
        <v>0</v>
      </c>
      <c r="U195" s="6">
        <v>0</v>
      </c>
      <c r="V195" s="7">
        <v>0</v>
      </c>
      <c r="W195" s="6">
        <v>0</v>
      </c>
      <c r="X195" s="7">
        <v>1</v>
      </c>
      <c r="Y195" s="6">
        <v>0.16666666666666669</v>
      </c>
      <c r="Z195" s="7">
        <v>0</v>
      </c>
      <c r="AA195" s="6">
        <v>0</v>
      </c>
      <c r="AB195" s="7">
        <v>0</v>
      </c>
      <c r="AC195" s="6">
        <v>0</v>
      </c>
      <c r="AD195" s="7">
        <v>0</v>
      </c>
      <c r="AE195" s="6">
        <v>0</v>
      </c>
      <c r="AF195" s="7">
        <v>0</v>
      </c>
      <c r="AG195" s="6">
        <v>0</v>
      </c>
      <c r="AH195" s="7">
        <v>0</v>
      </c>
      <c r="AI195" s="6">
        <v>0</v>
      </c>
      <c r="AJ195" s="7">
        <v>0</v>
      </c>
      <c r="AK195" s="6">
        <v>0</v>
      </c>
      <c r="AL195" s="7">
        <v>1</v>
      </c>
      <c r="AM195" s="6">
        <v>0.16666666666666669</v>
      </c>
      <c r="AN195" s="7">
        <v>0</v>
      </c>
      <c r="AO195" s="6">
        <v>0</v>
      </c>
      <c r="AP195" s="7">
        <v>0</v>
      </c>
      <c r="AQ195" s="6">
        <v>0</v>
      </c>
      <c r="AR195" s="7">
        <v>1</v>
      </c>
      <c r="AS195" s="6">
        <v>0.16666666666666669</v>
      </c>
      <c r="AT195" s="7">
        <v>0</v>
      </c>
      <c r="AU195" s="6">
        <v>0</v>
      </c>
      <c r="AV195" s="7">
        <v>2</v>
      </c>
      <c r="AW195" s="6">
        <v>0.33333333333333337</v>
      </c>
      <c r="AX195" s="7">
        <v>0</v>
      </c>
      <c r="AY195" s="6">
        <v>0</v>
      </c>
      <c r="AZ195" s="7">
        <v>0</v>
      </c>
      <c r="BA195" s="6">
        <v>0</v>
      </c>
      <c r="BB195" s="7">
        <v>0</v>
      </c>
      <c r="BC195" s="6">
        <v>0</v>
      </c>
      <c r="BD195" s="7">
        <v>0</v>
      </c>
      <c r="BE195" s="8">
        <v>0</v>
      </c>
    </row>
    <row r="196" spans="1:57" ht="18.75" customHeight="1">
      <c r="A196" s="3" t="s">
        <v>7</v>
      </c>
      <c r="B196" s="9">
        <v>0</v>
      </c>
      <c r="C196" s="10">
        <v>0</v>
      </c>
      <c r="D196" s="11">
        <v>0</v>
      </c>
      <c r="E196" s="10">
        <v>0</v>
      </c>
      <c r="F196" s="11">
        <v>0</v>
      </c>
      <c r="G196" s="10">
        <v>0</v>
      </c>
      <c r="H196" s="11">
        <v>5</v>
      </c>
      <c r="I196" s="10">
        <v>0.41666666666666663</v>
      </c>
      <c r="J196" s="11">
        <v>0</v>
      </c>
      <c r="K196" s="10">
        <v>0</v>
      </c>
      <c r="L196" s="11">
        <v>0</v>
      </c>
      <c r="M196" s="10">
        <v>0</v>
      </c>
      <c r="N196" s="11">
        <v>1</v>
      </c>
      <c r="O196" s="10">
        <v>8.3333333333333343E-2</v>
      </c>
      <c r="P196" s="11">
        <v>0</v>
      </c>
      <c r="Q196" s="10">
        <v>0</v>
      </c>
      <c r="R196" s="11">
        <v>1</v>
      </c>
      <c r="S196" s="10">
        <v>8.3333333333333343E-2</v>
      </c>
      <c r="T196" s="11">
        <v>3</v>
      </c>
      <c r="U196" s="10">
        <v>0.25</v>
      </c>
      <c r="V196" s="11">
        <v>0</v>
      </c>
      <c r="W196" s="10">
        <v>0</v>
      </c>
      <c r="X196" s="11">
        <v>0</v>
      </c>
      <c r="Y196" s="10">
        <v>0</v>
      </c>
      <c r="Z196" s="11">
        <v>1</v>
      </c>
      <c r="AA196" s="10">
        <v>8.3333333333333343E-2</v>
      </c>
      <c r="AB196" s="11">
        <v>0</v>
      </c>
      <c r="AC196" s="10">
        <v>0</v>
      </c>
      <c r="AD196" s="11">
        <v>0</v>
      </c>
      <c r="AE196" s="10">
        <v>0</v>
      </c>
      <c r="AF196" s="11">
        <v>0</v>
      </c>
      <c r="AG196" s="10">
        <v>0</v>
      </c>
      <c r="AH196" s="11">
        <v>0</v>
      </c>
      <c r="AI196" s="10">
        <v>0</v>
      </c>
      <c r="AJ196" s="11">
        <v>0</v>
      </c>
      <c r="AK196" s="10">
        <v>0</v>
      </c>
      <c r="AL196" s="11">
        <v>0</v>
      </c>
      <c r="AM196" s="10">
        <v>0</v>
      </c>
      <c r="AN196" s="11">
        <v>0</v>
      </c>
      <c r="AO196" s="10">
        <v>0</v>
      </c>
      <c r="AP196" s="11">
        <v>0</v>
      </c>
      <c r="AQ196" s="10">
        <v>0</v>
      </c>
      <c r="AR196" s="11">
        <v>0</v>
      </c>
      <c r="AS196" s="10">
        <v>0</v>
      </c>
      <c r="AT196" s="11">
        <v>0</v>
      </c>
      <c r="AU196" s="10">
        <v>0</v>
      </c>
      <c r="AV196" s="11">
        <v>0</v>
      </c>
      <c r="AW196" s="10">
        <v>0</v>
      </c>
      <c r="AX196" s="11">
        <v>0</v>
      </c>
      <c r="AY196" s="10">
        <v>0</v>
      </c>
      <c r="AZ196" s="11">
        <v>0</v>
      </c>
      <c r="BA196" s="10">
        <v>0</v>
      </c>
      <c r="BB196" s="11">
        <v>1</v>
      </c>
      <c r="BC196" s="10">
        <v>8.3333333333333343E-2</v>
      </c>
      <c r="BD196" s="11">
        <v>0</v>
      </c>
      <c r="BE196" s="12">
        <v>0</v>
      </c>
    </row>
    <row r="197" spans="1:57" ht="18.75" customHeight="1">
      <c r="A197" s="3" t="s">
        <v>8</v>
      </c>
      <c r="B197" s="9">
        <v>1</v>
      </c>
      <c r="C197" s="10">
        <v>1.1904761904761904E-2</v>
      </c>
      <c r="D197" s="11">
        <v>0</v>
      </c>
      <c r="E197" s="10">
        <v>0</v>
      </c>
      <c r="F197" s="11">
        <v>1</v>
      </c>
      <c r="G197" s="10">
        <v>1.1904761904761904E-2</v>
      </c>
      <c r="H197" s="11">
        <v>7</v>
      </c>
      <c r="I197" s="10">
        <v>8.3333333333333343E-2</v>
      </c>
      <c r="J197" s="11">
        <v>0</v>
      </c>
      <c r="K197" s="10">
        <v>0</v>
      </c>
      <c r="L197" s="11">
        <v>2</v>
      </c>
      <c r="M197" s="10">
        <v>2.3809523809523808E-2</v>
      </c>
      <c r="N197" s="11">
        <v>2</v>
      </c>
      <c r="O197" s="10">
        <v>2.3809523809523808E-2</v>
      </c>
      <c r="P197" s="11">
        <v>9</v>
      </c>
      <c r="Q197" s="10">
        <v>0.10714285714285714</v>
      </c>
      <c r="R197" s="11">
        <v>10</v>
      </c>
      <c r="S197" s="10">
        <v>0.11904761904761905</v>
      </c>
      <c r="T197" s="11">
        <v>3</v>
      </c>
      <c r="U197" s="10">
        <v>3.5714285714285719E-2</v>
      </c>
      <c r="V197" s="11">
        <v>2</v>
      </c>
      <c r="W197" s="10">
        <v>2.3809523809523808E-2</v>
      </c>
      <c r="X197" s="11">
        <v>0</v>
      </c>
      <c r="Y197" s="10">
        <v>0</v>
      </c>
      <c r="Z197" s="11">
        <v>1</v>
      </c>
      <c r="AA197" s="10">
        <v>1.1904761904761904E-2</v>
      </c>
      <c r="AB197" s="11">
        <v>1</v>
      </c>
      <c r="AC197" s="10">
        <v>1.1904761904761904E-2</v>
      </c>
      <c r="AD197" s="11">
        <v>5</v>
      </c>
      <c r="AE197" s="10">
        <v>5.9523809523809527E-2</v>
      </c>
      <c r="AF197" s="11">
        <v>2</v>
      </c>
      <c r="AG197" s="10">
        <v>2.3809523809523808E-2</v>
      </c>
      <c r="AH197" s="11">
        <v>0</v>
      </c>
      <c r="AI197" s="10">
        <v>0</v>
      </c>
      <c r="AJ197" s="11">
        <v>2</v>
      </c>
      <c r="AK197" s="10">
        <v>2.3809523809523808E-2</v>
      </c>
      <c r="AL197" s="11">
        <v>5</v>
      </c>
      <c r="AM197" s="10">
        <v>5.9523809523809527E-2</v>
      </c>
      <c r="AN197" s="11">
        <v>0</v>
      </c>
      <c r="AO197" s="10">
        <v>0</v>
      </c>
      <c r="AP197" s="11">
        <v>1</v>
      </c>
      <c r="AQ197" s="10">
        <v>1.1904761904761904E-2</v>
      </c>
      <c r="AR197" s="11">
        <v>19</v>
      </c>
      <c r="AS197" s="10">
        <v>0.22619047619047619</v>
      </c>
      <c r="AT197" s="11">
        <v>0</v>
      </c>
      <c r="AU197" s="10">
        <v>0</v>
      </c>
      <c r="AV197" s="11">
        <v>11</v>
      </c>
      <c r="AW197" s="10">
        <v>0.13095238095238096</v>
      </c>
      <c r="AX197" s="11">
        <v>0</v>
      </c>
      <c r="AY197" s="10">
        <v>0</v>
      </c>
      <c r="AZ197" s="11">
        <v>0</v>
      </c>
      <c r="BA197" s="10">
        <v>0</v>
      </c>
      <c r="BB197" s="11">
        <v>0</v>
      </c>
      <c r="BC197" s="10">
        <v>0</v>
      </c>
      <c r="BD197" s="11">
        <v>0</v>
      </c>
      <c r="BE197" s="12">
        <v>0</v>
      </c>
    </row>
    <row r="198" spans="1:57" ht="15" customHeight="1">
      <c r="A198" s="3" t="s">
        <v>9</v>
      </c>
      <c r="B198" s="9">
        <v>0</v>
      </c>
      <c r="C198" s="10">
        <v>0</v>
      </c>
      <c r="D198" s="11">
        <v>0</v>
      </c>
      <c r="E198" s="10">
        <v>0</v>
      </c>
      <c r="F198" s="11">
        <v>0</v>
      </c>
      <c r="G198" s="10">
        <v>0</v>
      </c>
      <c r="H198" s="11">
        <v>1</v>
      </c>
      <c r="I198" s="10">
        <v>2.8571428571428571E-2</v>
      </c>
      <c r="J198" s="11">
        <v>1</v>
      </c>
      <c r="K198" s="10">
        <v>2.8571428571428571E-2</v>
      </c>
      <c r="L198" s="11">
        <v>5</v>
      </c>
      <c r="M198" s="10">
        <v>0.14285714285714288</v>
      </c>
      <c r="N198" s="11">
        <v>6</v>
      </c>
      <c r="O198" s="10">
        <v>0.17142857142857143</v>
      </c>
      <c r="P198" s="11">
        <v>1</v>
      </c>
      <c r="Q198" s="10">
        <v>2.8571428571428571E-2</v>
      </c>
      <c r="R198" s="11">
        <v>4</v>
      </c>
      <c r="S198" s="10">
        <v>0.11428571428571428</v>
      </c>
      <c r="T198" s="11">
        <v>3</v>
      </c>
      <c r="U198" s="10">
        <v>8.5714285714285715E-2</v>
      </c>
      <c r="V198" s="11">
        <v>1</v>
      </c>
      <c r="W198" s="10">
        <v>2.8571428571428571E-2</v>
      </c>
      <c r="X198" s="11">
        <v>0</v>
      </c>
      <c r="Y198" s="10">
        <v>0</v>
      </c>
      <c r="Z198" s="11">
        <v>0</v>
      </c>
      <c r="AA198" s="10">
        <v>0</v>
      </c>
      <c r="AB198" s="11">
        <v>1</v>
      </c>
      <c r="AC198" s="10">
        <v>2.8571428571428571E-2</v>
      </c>
      <c r="AD198" s="11">
        <v>0</v>
      </c>
      <c r="AE198" s="10">
        <v>0</v>
      </c>
      <c r="AF198" s="11">
        <v>1</v>
      </c>
      <c r="AG198" s="10">
        <v>2.8571428571428571E-2</v>
      </c>
      <c r="AH198" s="11">
        <v>0</v>
      </c>
      <c r="AI198" s="10">
        <v>0</v>
      </c>
      <c r="AJ198" s="11">
        <v>0</v>
      </c>
      <c r="AK198" s="10">
        <v>0</v>
      </c>
      <c r="AL198" s="11">
        <v>2</v>
      </c>
      <c r="AM198" s="10">
        <v>5.7142857142857141E-2</v>
      </c>
      <c r="AN198" s="11">
        <v>0</v>
      </c>
      <c r="AO198" s="10">
        <v>0</v>
      </c>
      <c r="AP198" s="11">
        <v>0</v>
      </c>
      <c r="AQ198" s="10">
        <v>0</v>
      </c>
      <c r="AR198" s="11">
        <v>1</v>
      </c>
      <c r="AS198" s="10">
        <v>2.8571428571428571E-2</v>
      </c>
      <c r="AT198" s="11">
        <v>0</v>
      </c>
      <c r="AU198" s="10">
        <v>0</v>
      </c>
      <c r="AV198" s="11">
        <v>5</v>
      </c>
      <c r="AW198" s="10">
        <v>0.14285714285714288</v>
      </c>
      <c r="AX198" s="11">
        <v>3</v>
      </c>
      <c r="AY198" s="10">
        <v>8.5714285714285715E-2</v>
      </c>
      <c r="AZ198" s="11">
        <v>0</v>
      </c>
      <c r="BA198" s="10">
        <v>0</v>
      </c>
      <c r="BB198" s="11">
        <v>0</v>
      </c>
      <c r="BC198" s="10">
        <v>0</v>
      </c>
      <c r="BD198" s="11">
        <v>0</v>
      </c>
      <c r="BE198" s="12">
        <v>0</v>
      </c>
    </row>
    <row r="199" spans="1:57" ht="15" customHeight="1" thickBot="1">
      <c r="A199" s="4" t="s">
        <v>10</v>
      </c>
      <c r="B199" s="13">
        <v>1</v>
      </c>
      <c r="C199" s="18">
        <v>7.2992700729927005E-3</v>
      </c>
      <c r="D199" s="15">
        <v>0</v>
      </c>
      <c r="E199" s="14">
        <v>0</v>
      </c>
      <c r="F199" s="15">
        <v>1</v>
      </c>
      <c r="G199" s="18">
        <v>7.2992700729927005E-3</v>
      </c>
      <c r="H199" s="15">
        <v>13</v>
      </c>
      <c r="I199" s="14">
        <v>9.4890510948905119E-2</v>
      </c>
      <c r="J199" s="15">
        <v>1</v>
      </c>
      <c r="K199" s="18">
        <v>7.2992700729927005E-3</v>
      </c>
      <c r="L199" s="15">
        <v>7</v>
      </c>
      <c r="M199" s="14">
        <v>5.1094890510948912E-2</v>
      </c>
      <c r="N199" s="15">
        <v>9</v>
      </c>
      <c r="O199" s="14">
        <v>6.569343065693431E-2</v>
      </c>
      <c r="P199" s="15">
        <v>11</v>
      </c>
      <c r="Q199" s="14">
        <v>8.0291970802919707E-2</v>
      </c>
      <c r="R199" s="15">
        <v>15</v>
      </c>
      <c r="S199" s="14">
        <v>0.1094890510948905</v>
      </c>
      <c r="T199" s="15">
        <v>9</v>
      </c>
      <c r="U199" s="14">
        <v>6.569343065693431E-2</v>
      </c>
      <c r="V199" s="15">
        <v>3</v>
      </c>
      <c r="W199" s="14">
        <v>2.1897810218978103E-2</v>
      </c>
      <c r="X199" s="15">
        <v>1</v>
      </c>
      <c r="Y199" s="18">
        <v>7.2992700729927005E-3</v>
      </c>
      <c r="Z199" s="15">
        <v>2</v>
      </c>
      <c r="AA199" s="14">
        <v>1.4598540145985401E-2</v>
      </c>
      <c r="AB199" s="15">
        <v>2</v>
      </c>
      <c r="AC199" s="14">
        <v>1.4598540145985401E-2</v>
      </c>
      <c r="AD199" s="15">
        <v>5</v>
      </c>
      <c r="AE199" s="14">
        <v>3.6496350364963501E-2</v>
      </c>
      <c r="AF199" s="15">
        <v>3</v>
      </c>
      <c r="AG199" s="14">
        <v>2.1897810218978103E-2</v>
      </c>
      <c r="AH199" s="15">
        <v>0</v>
      </c>
      <c r="AI199" s="14">
        <v>0</v>
      </c>
      <c r="AJ199" s="15">
        <v>2</v>
      </c>
      <c r="AK199" s="14">
        <v>1.4598540145985401E-2</v>
      </c>
      <c r="AL199" s="15">
        <v>8</v>
      </c>
      <c r="AM199" s="14">
        <v>5.8394160583941604E-2</v>
      </c>
      <c r="AN199" s="15">
        <v>0</v>
      </c>
      <c r="AO199" s="14">
        <v>0</v>
      </c>
      <c r="AP199" s="15">
        <v>1</v>
      </c>
      <c r="AQ199" s="18">
        <v>7.2992700729927005E-3</v>
      </c>
      <c r="AR199" s="15">
        <v>21</v>
      </c>
      <c r="AS199" s="14">
        <v>0.15328467153284672</v>
      </c>
      <c r="AT199" s="15">
        <v>0</v>
      </c>
      <c r="AU199" s="14">
        <v>0</v>
      </c>
      <c r="AV199" s="15">
        <v>18</v>
      </c>
      <c r="AW199" s="14">
        <v>0.13138686131386862</v>
      </c>
      <c r="AX199" s="15">
        <v>3</v>
      </c>
      <c r="AY199" s="14">
        <v>2.1897810218978103E-2</v>
      </c>
      <c r="AZ199" s="15">
        <v>0</v>
      </c>
      <c r="BA199" s="14">
        <v>0</v>
      </c>
      <c r="BB199" s="15">
        <v>1</v>
      </c>
      <c r="BC199" s="18">
        <v>7.2992700729927005E-3</v>
      </c>
      <c r="BD199" s="15">
        <v>0</v>
      </c>
      <c r="BE199" s="16">
        <v>0</v>
      </c>
    </row>
    <row r="201" spans="1:57">
      <c r="A201" s="114"/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</row>
    <row r="202" spans="1:57" ht="23.25">
      <c r="A202" s="143" t="s">
        <v>486</v>
      </c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</row>
    <row r="203" spans="1:57">
      <c r="A203" s="385" t="s">
        <v>485</v>
      </c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</row>
    <row r="204" spans="1:57" ht="18" customHeight="1" thickBot="1">
      <c r="A204" s="349" t="s">
        <v>144</v>
      </c>
      <c r="B204" s="349"/>
      <c r="C204" s="349"/>
      <c r="D204" s="349"/>
      <c r="E204" s="349"/>
      <c r="F204" s="349"/>
      <c r="G204" s="349"/>
      <c r="H204" s="349"/>
      <c r="I204" s="349"/>
      <c r="J204" s="349"/>
      <c r="K204" s="349"/>
      <c r="L204" s="349"/>
      <c r="M204" s="349"/>
      <c r="N204" s="349"/>
      <c r="O204" s="349"/>
      <c r="P204" s="349"/>
      <c r="Q204" s="349"/>
      <c r="R204" s="349"/>
      <c r="S204" s="349"/>
      <c r="T204" s="349"/>
      <c r="U204" s="349"/>
      <c r="V204" s="349"/>
      <c r="W204" s="349"/>
      <c r="X204" s="349"/>
      <c r="Y204" s="349"/>
    </row>
    <row r="205" spans="1:57" ht="31.5" customHeight="1" thickBot="1">
      <c r="A205" s="347" t="s">
        <v>372</v>
      </c>
      <c r="B205" s="324" t="s">
        <v>145</v>
      </c>
      <c r="C205" s="325"/>
      <c r="D205" s="326"/>
      <c r="E205" s="327" t="s">
        <v>146</v>
      </c>
      <c r="F205" s="325"/>
      <c r="G205" s="326"/>
      <c r="H205" s="327" t="s">
        <v>147</v>
      </c>
      <c r="I205" s="325"/>
      <c r="J205" s="326"/>
      <c r="K205" s="328" t="s">
        <v>148</v>
      </c>
      <c r="L205" s="325"/>
      <c r="M205" s="329"/>
      <c r="N205" s="324" t="s">
        <v>151</v>
      </c>
      <c r="O205" s="325"/>
      <c r="P205" s="326"/>
      <c r="Q205" s="327" t="s">
        <v>152</v>
      </c>
      <c r="R205" s="325"/>
      <c r="S205" s="326"/>
      <c r="T205" s="327" t="s">
        <v>153</v>
      </c>
      <c r="U205" s="325"/>
      <c r="V205" s="326"/>
      <c r="W205" s="328" t="s">
        <v>154</v>
      </c>
      <c r="X205" s="325"/>
      <c r="Y205" s="329"/>
    </row>
    <row r="206" spans="1:57" ht="15" customHeight="1" thickBot="1">
      <c r="A206" s="348"/>
      <c r="B206" s="271" t="s">
        <v>4</v>
      </c>
      <c r="C206" s="272" t="s">
        <v>149</v>
      </c>
      <c r="D206" s="272" t="s">
        <v>150</v>
      </c>
      <c r="E206" s="272" t="s">
        <v>4</v>
      </c>
      <c r="F206" s="272" t="s">
        <v>149</v>
      </c>
      <c r="G206" s="272" t="s">
        <v>150</v>
      </c>
      <c r="H206" s="272" t="s">
        <v>4</v>
      </c>
      <c r="I206" s="272" t="s">
        <v>149</v>
      </c>
      <c r="J206" s="272" t="s">
        <v>150</v>
      </c>
      <c r="K206" s="272" t="s">
        <v>4</v>
      </c>
      <c r="L206" s="272" t="s">
        <v>149</v>
      </c>
      <c r="M206" s="273" t="s">
        <v>150</v>
      </c>
      <c r="N206" s="271" t="s">
        <v>4</v>
      </c>
      <c r="O206" s="272" t="s">
        <v>149</v>
      </c>
      <c r="P206" s="272" t="s">
        <v>150</v>
      </c>
      <c r="Q206" s="272" t="s">
        <v>4</v>
      </c>
      <c r="R206" s="272" t="s">
        <v>149</v>
      </c>
      <c r="S206" s="272" t="s">
        <v>150</v>
      </c>
      <c r="T206" s="272" t="s">
        <v>4</v>
      </c>
      <c r="U206" s="272" t="s">
        <v>149</v>
      </c>
      <c r="V206" s="272" t="s">
        <v>150</v>
      </c>
      <c r="W206" s="272" t="s">
        <v>4</v>
      </c>
      <c r="X206" s="272" t="s">
        <v>149</v>
      </c>
      <c r="Y206" s="273" t="s">
        <v>150</v>
      </c>
    </row>
    <row r="207" spans="1:57" ht="18" customHeight="1">
      <c r="A207" s="257" t="s">
        <v>6</v>
      </c>
      <c r="B207" s="258">
        <v>6</v>
      </c>
      <c r="C207" s="259">
        <v>4.833333333333333</v>
      </c>
      <c r="D207" s="259">
        <v>2.0412414523193148</v>
      </c>
      <c r="E207" s="260">
        <v>6</v>
      </c>
      <c r="F207" s="259">
        <v>5.5</v>
      </c>
      <c r="G207" s="259">
        <v>1.3784048752090221</v>
      </c>
      <c r="H207" s="260">
        <v>6</v>
      </c>
      <c r="I207" s="259">
        <v>4.5</v>
      </c>
      <c r="J207" s="259">
        <v>1.6431676725154982</v>
      </c>
      <c r="K207" s="260">
        <v>6</v>
      </c>
      <c r="L207" s="259">
        <v>5.166666666666667</v>
      </c>
      <c r="M207" s="261">
        <v>1.4719601443879746</v>
      </c>
      <c r="N207" s="258">
        <v>6</v>
      </c>
      <c r="O207" s="259">
        <v>5.5</v>
      </c>
      <c r="P207" s="259">
        <v>1.0488088481701514</v>
      </c>
      <c r="Q207" s="260">
        <v>6</v>
      </c>
      <c r="R207" s="259">
        <v>5.833333333333333</v>
      </c>
      <c r="S207" s="259">
        <v>0.9831920802501749</v>
      </c>
      <c r="T207" s="260">
        <v>6</v>
      </c>
      <c r="U207" s="259">
        <v>5.833333333333333</v>
      </c>
      <c r="V207" s="259">
        <v>0.752772652709081</v>
      </c>
      <c r="W207" s="260">
        <v>6</v>
      </c>
      <c r="X207" s="259">
        <v>4.5</v>
      </c>
      <c r="Y207" s="261">
        <v>1.7606816861659007</v>
      </c>
    </row>
    <row r="208" spans="1:57" ht="18.75" customHeight="1">
      <c r="A208" s="262" t="s">
        <v>7</v>
      </c>
      <c r="B208" s="263">
        <v>12</v>
      </c>
      <c r="C208" s="264">
        <v>4.5000000000000009</v>
      </c>
      <c r="D208" s="264">
        <v>2.0225995873897262</v>
      </c>
      <c r="E208" s="69">
        <v>12</v>
      </c>
      <c r="F208" s="264">
        <v>4.75</v>
      </c>
      <c r="G208" s="264">
        <v>1.7645499039801522</v>
      </c>
      <c r="H208" s="69">
        <v>12</v>
      </c>
      <c r="I208" s="264">
        <v>5.4166666666666661</v>
      </c>
      <c r="J208" s="264">
        <v>1.880924981991251</v>
      </c>
      <c r="K208" s="69">
        <v>12</v>
      </c>
      <c r="L208" s="264">
        <v>4.7499999999999991</v>
      </c>
      <c r="M208" s="265">
        <v>1.764549903980152</v>
      </c>
      <c r="N208" s="263">
        <v>12</v>
      </c>
      <c r="O208" s="264">
        <v>5.6666666666666661</v>
      </c>
      <c r="P208" s="264">
        <v>0.88762536459859454</v>
      </c>
      <c r="Q208" s="69">
        <v>12</v>
      </c>
      <c r="R208" s="264">
        <v>5.416666666666667</v>
      </c>
      <c r="S208" s="264">
        <v>1.5642792899510294</v>
      </c>
      <c r="T208" s="69">
        <v>12</v>
      </c>
      <c r="U208" s="264">
        <v>5.5</v>
      </c>
      <c r="V208" s="264">
        <v>1.1677484162422844</v>
      </c>
      <c r="W208" s="69">
        <v>12</v>
      </c>
      <c r="X208" s="264">
        <v>5.916666666666667</v>
      </c>
      <c r="Y208" s="265">
        <v>0.79296146109875909</v>
      </c>
    </row>
    <row r="209" spans="1:25" ht="18" customHeight="1">
      <c r="A209" s="262" t="s">
        <v>8</v>
      </c>
      <c r="B209" s="263">
        <v>78</v>
      </c>
      <c r="C209" s="264">
        <v>4.5512820512820502</v>
      </c>
      <c r="D209" s="264">
        <v>1.5925755982988803</v>
      </c>
      <c r="E209" s="69">
        <v>78</v>
      </c>
      <c r="F209" s="264">
        <v>4.3461538461538476</v>
      </c>
      <c r="G209" s="264">
        <v>1.7118906012270265</v>
      </c>
      <c r="H209" s="69">
        <v>78</v>
      </c>
      <c r="I209" s="264">
        <v>4.948717948717948</v>
      </c>
      <c r="J209" s="264">
        <v>1.8994013814161577</v>
      </c>
      <c r="K209" s="69">
        <v>78</v>
      </c>
      <c r="L209" s="264">
        <v>5.0384615384615392</v>
      </c>
      <c r="M209" s="265">
        <v>1.399835868786216</v>
      </c>
      <c r="N209" s="263">
        <v>78</v>
      </c>
      <c r="O209" s="264">
        <v>5.7051282051282044</v>
      </c>
      <c r="P209" s="264">
        <v>1.2701260225741824</v>
      </c>
      <c r="Q209" s="69">
        <v>78</v>
      </c>
      <c r="R209" s="264">
        <v>5.3717948717948731</v>
      </c>
      <c r="S209" s="264">
        <v>1.4780557109421435</v>
      </c>
      <c r="T209" s="69">
        <v>78</v>
      </c>
      <c r="U209" s="264">
        <v>5.3717948717948723</v>
      </c>
      <c r="V209" s="264">
        <v>1.4514567188609542</v>
      </c>
      <c r="W209" s="69">
        <v>78</v>
      </c>
      <c r="X209" s="264">
        <v>5.2564102564102546</v>
      </c>
      <c r="Y209" s="265">
        <v>1.1558535097482452</v>
      </c>
    </row>
    <row r="210" spans="1:25" ht="15" customHeight="1">
      <c r="A210" s="262" t="s">
        <v>9</v>
      </c>
      <c r="B210" s="263">
        <v>30</v>
      </c>
      <c r="C210" s="264">
        <v>4.2666666666666657</v>
      </c>
      <c r="D210" s="264">
        <v>1.6386144974533723</v>
      </c>
      <c r="E210" s="69">
        <v>30</v>
      </c>
      <c r="F210" s="264">
        <v>4.4000000000000004</v>
      </c>
      <c r="G210" s="264">
        <v>1.7927055261387121</v>
      </c>
      <c r="H210" s="69">
        <v>30</v>
      </c>
      <c r="I210" s="264">
        <v>4.9333333333333327</v>
      </c>
      <c r="J210" s="264">
        <v>1.7991057804352142</v>
      </c>
      <c r="K210" s="69">
        <v>30</v>
      </c>
      <c r="L210" s="264">
        <v>5.2999999999999989</v>
      </c>
      <c r="M210" s="265">
        <v>1.1492126240049809</v>
      </c>
      <c r="N210" s="263">
        <v>30</v>
      </c>
      <c r="O210" s="264">
        <v>5.9999999999999991</v>
      </c>
      <c r="P210" s="264">
        <v>0.90971765229468393</v>
      </c>
      <c r="Q210" s="69">
        <v>30</v>
      </c>
      <c r="R210" s="264">
        <v>5.7666666666666675</v>
      </c>
      <c r="S210" s="264">
        <v>1.1043279539543758</v>
      </c>
      <c r="T210" s="69">
        <v>30</v>
      </c>
      <c r="U210" s="264">
        <v>5.8333333333333339</v>
      </c>
      <c r="V210" s="264">
        <v>0.87428131404711718</v>
      </c>
      <c r="W210" s="69">
        <v>30</v>
      </c>
      <c r="X210" s="264">
        <v>5.4</v>
      </c>
      <c r="Y210" s="265">
        <v>1.1017227888394956</v>
      </c>
    </row>
    <row r="211" spans="1:25" ht="15" customHeight="1" thickBot="1">
      <c r="A211" s="266" t="s">
        <v>10</v>
      </c>
      <c r="B211" s="267">
        <v>126</v>
      </c>
      <c r="C211" s="268">
        <v>4.4920634920634903</v>
      </c>
      <c r="D211" s="268">
        <v>1.6528570742615674</v>
      </c>
      <c r="E211" s="269">
        <v>126</v>
      </c>
      <c r="F211" s="268">
        <v>4.4523809523809499</v>
      </c>
      <c r="G211" s="268">
        <v>1.7232858978458232</v>
      </c>
      <c r="H211" s="269">
        <v>126</v>
      </c>
      <c r="I211" s="268">
        <v>4.9682539682539701</v>
      </c>
      <c r="J211" s="268">
        <v>1.8501308405040242</v>
      </c>
      <c r="K211" s="269">
        <v>126</v>
      </c>
      <c r="L211" s="268">
        <v>5.0793650793650782</v>
      </c>
      <c r="M211" s="270">
        <v>1.3775524649358346</v>
      </c>
      <c r="N211" s="267">
        <v>126</v>
      </c>
      <c r="O211" s="268">
        <v>5.7619047619047654</v>
      </c>
      <c r="P211" s="268">
        <v>1.1484150568749707</v>
      </c>
      <c r="Q211" s="269">
        <v>126</v>
      </c>
      <c r="R211" s="268">
        <v>5.492063492063493</v>
      </c>
      <c r="S211" s="268">
        <v>1.3841735830221971</v>
      </c>
      <c r="T211" s="269">
        <v>126</v>
      </c>
      <c r="U211" s="268">
        <v>5.5158730158730149</v>
      </c>
      <c r="V211" s="268">
        <v>1.2883113101056098</v>
      </c>
      <c r="W211" s="269">
        <v>126</v>
      </c>
      <c r="X211" s="268">
        <v>5.3174603174603154</v>
      </c>
      <c r="Y211" s="270">
        <v>1.163792377708627</v>
      </c>
    </row>
    <row r="212" spans="1:25" ht="15.75" thickTop="1">
      <c r="A212" s="113"/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42"/>
    </row>
    <row r="213" spans="1:25">
      <c r="A213" s="113"/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</row>
    <row r="214" spans="1:25" ht="23.25">
      <c r="A214" s="50" t="s">
        <v>269</v>
      </c>
    </row>
    <row r="215" spans="1:25">
      <c r="A215" s="385" t="s">
        <v>487</v>
      </c>
    </row>
    <row r="216" spans="1:25" ht="18" customHeight="1" thickBot="1">
      <c r="A216" s="316" t="s">
        <v>155</v>
      </c>
      <c r="B216" s="317"/>
      <c r="C216" s="317"/>
      <c r="D216" s="317"/>
      <c r="E216" s="317"/>
      <c r="F216" s="317"/>
      <c r="G216" s="317"/>
      <c r="H216" s="317"/>
      <c r="I216" s="317"/>
      <c r="J216" s="317"/>
      <c r="K216" s="317"/>
      <c r="L216" s="317"/>
      <c r="M216" s="317"/>
      <c r="N216" s="317"/>
      <c r="O216" s="317"/>
      <c r="P216" s="317"/>
      <c r="Q216" s="274"/>
    </row>
    <row r="217" spans="1:25" ht="25.5" customHeight="1" thickTop="1" thickBot="1">
      <c r="A217" s="321" t="s">
        <v>372</v>
      </c>
      <c r="B217" s="323" t="s">
        <v>156</v>
      </c>
      <c r="C217" s="319"/>
      <c r="D217" s="309"/>
      <c r="E217" s="320" t="s">
        <v>157</v>
      </c>
      <c r="F217" s="319"/>
      <c r="G217" s="309"/>
      <c r="H217" s="320" t="s">
        <v>158</v>
      </c>
      <c r="I217" s="319"/>
      <c r="J217" s="309"/>
      <c r="K217" s="320" t="s">
        <v>159</v>
      </c>
      <c r="L217" s="319"/>
      <c r="M217" s="309"/>
      <c r="N217" s="310" t="s">
        <v>160</v>
      </c>
      <c r="O217" s="319"/>
      <c r="P217" s="311"/>
      <c r="Q217" s="274"/>
    </row>
    <row r="218" spans="1:25" ht="15" customHeight="1" thickBot="1">
      <c r="A218" s="322"/>
      <c r="B218" s="275" t="s">
        <v>4</v>
      </c>
      <c r="C218" s="77" t="s">
        <v>149</v>
      </c>
      <c r="D218" s="77" t="s">
        <v>150</v>
      </c>
      <c r="E218" s="77" t="s">
        <v>4</v>
      </c>
      <c r="F218" s="77" t="s">
        <v>149</v>
      </c>
      <c r="G218" s="77" t="s">
        <v>150</v>
      </c>
      <c r="H218" s="77" t="s">
        <v>4</v>
      </c>
      <c r="I218" s="77" t="s">
        <v>149</v>
      </c>
      <c r="J218" s="77" t="s">
        <v>150</v>
      </c>
      <c r="K218" s="77" t="s">
        <v>4</v>
      </c>
      <c r="L218" s="77" t="s">
        <v>149</v>
      </c>
      <c r="M218" s="77" t="s">
        <v>150</v>
      </c>
      <c r="N218" s="77" t="s">
        <v>4</v>
      </c>
      <c r="O218" s="77" t="s">
        <v>149</v>
      </c>
      <c r="P218" s="78" t="s">
        <v>150</v>
      </c>
      <c r="Q218" s="274"/>
    </row>
    <row r="219" spans="1:25" ht="15.75" customHeight="1" thickTop="1">
      <c r="A219" s="61" t="s">
        <v>6</v>
      </c>
      <c r="B219" s="62">
        <v>5</v>
      </c>
      <c r="C219" s="276">
        <v>5.2</v>
      </c>
      <c r="D219" s="276">
        <v>1.7888543819998317</v>
      </c>
      <c r="E219" s="64">
        <v>5</v>
      </c>
      <c r="F219" s="276">
        <v>4.8</v>
      </c>
      <c r="G219" s="276">
        <v>1.3038404810405297</v>
      </c>
      <c r="H219" s="64">
        <v>5</v>
      </c>
      <c r="I219" s="276">
        <v>3.6</v>
      </c>
      <c r="J219" s="276">
        <v>1.9493588689617927</v>
      </c>
      <c r="K219" s="64">
        <v>5</v>
      </c>
      <c r="L219" s="276">
        <v>4.8</v>
      </c>
      <c r="M219" s="276">
        <v>2.16794833886788</v>
      </c>
      <c r="N219" s="64">
        <v>5</v>
      </c>
      <c r="O219" s="276">
        <v>5.6</v>
      </c>
      <c r="P219" s="277">
        <v>1.1401754250991381</v>
      </c>
      <c r="Q219" s="274"/>
    </row>
    <row r="220" spans="1:25" ht="17.25" customHeight="1">
      <c r="A220" s="66" t="s">
        <v>7</v>
      </c>
      <c r="B220" s="67">
        <v>11</v>
      </c>
      <c r="C220" s="264">
        <v>5.6363636363636367</v>
      </c>
      <c r="D220" s="264">
        <v>1.2060453783110545</v>
      </c>
      <c r="E220" s="69">
        <v>11</v>
      </c>
      <c r="F220" s="264">
        <v>4.9090909090909092</v>
      </c>
      <c r="G220" s="264">
        <v>2.0714509627092528</v>
      </c>
      <c r="H220" s="69">
        <v>11</v>
      </c>
      <c r="I220" s="264">
        <v>5.4545454545454541</v>
      </c>
      <c r="J220" s="264">
        <v>1.2933395813657267</v>
      </c>
      <c r="K220" s="69">
        <v>11</v>
      </c>
      <c r="L220" s="264">
        <v>5.1818181818181825</v>
      </c>
      <c r="M220" s="264">
        <v>1.1677484162422844</v>
      </c>
      <c r="N220" s="69">
        <v>11</v>
      </c>
      <c r="O220" s="264">
        <v>5.6363636363636367</v>
      </c>
      <c r="P220" s="278">
        <v>0.92441627773717527</v>
      </c>
      <c r="Q220" s="274"/>
    </row>
    <row r="221" spans="1:25" ht="17.25" customHeight="1">
      <c r="A221" s="66" t="s">
        <v>8</v>
      </c>
      <c r="B221" s="67">
        <v>76</v>
      </c>
      <c r="C221" s="264">
        <v>5.8289473684210549</v>
      </c>
      <c r="D221" s="264">
        <v>1.2370735132533484</v>
      </c>
      <c r="E221" s="69">
        <v>76</v>
      </c>
      <c r="F221" s="264">
        <v>4.8552631578947389</v>
      </c>
      <c r="G221" s="264">
        <v>1.702578024592283</v>
      </c>
      <c r="H221" s="69">
        <v>76</v>
      </c>
      <c r="I221" s="264">
        <v>4.2763157894736823</v>
      </c>
      <c r="J221" s="264">
        <v>1.43850555981339</v>
      </c>
      <c r="K221" s="69">
        <v>76</v>
      </c>
      <c r="L221" s="264">
        <v>4.6973684210526301</v>
      </c>
      <c r="M221" s="264">
        <v>1.5407334776407009</v>
      </c>
      <c r="N221" s="69">
        <v>77</v>
      </c>
      <c r="O221" s="264">
        <v>5.3506493506493484</v>
      </c>
      <c r="P221" s="278">
        <v>1.0357584783274545</v>
      </c>
      <c r="Q221" s="274"/>
    </row>
    <row r="222" spans="1:25" ht="15" customHeight="1">
      <c r="A222" s="66" t="s">
        <v>9</v>
      </c>
      <c r="B222" s="67">
        <v>31</v>
      </c>
      <c r="C222" s="264">
        <v>5.645161290322581</v>
      </c>
      <c r="D222" s="264">
        <v>0.87743516747294781</v>
      </c>
      <c r="E222" s="69">
        <v>31</v>
      </c>
      <c r="F222" s="264">
        <v>5.032258064516129</v>
      </c>
      <c r="G222" s="264">
        <v>1.5807987636580423</v>
      </c>
      <c r="H222" s="69">
        <v>31</v>
      </c>
      <c r="I222" s="264">
        <v>4.645161290322581</v>
      </c>
      <c r="J222" s="264">
        <v>1.5394455083302814</v>
      </c>
      <c r="K222" s="69">
        <v>31</v>
      </c>
      <c r="L222" s="264">
        <v>4.5161290322580632</v>
      </c>
      <c r="M222" s="264">
        <v>1.480337072920342</v>
      </c>
      <c r="N222" s="69">
        <v>33</v>
      </c>
      <c r="O222" s="264">
        <v>5.4848484848484853</v>
      </c>
      <c r="P222" s="278">
        <v>0.97215006947269089</v>
      </c>
      <c r="Q222" s="274"/>
    </row>
    <row r="223" spans="1:25" ht="15" customHeight="1" thickBot="1">
      <c r="A223" s="71" t="s">
        <v>10</v>
      </c>
      <c r="B223" s="72">
        <v>123</v>
      </c>
      <c r="C223" s="279">
        <v>5.7398373983739832</v>
      </c>
      <c r="D223" s="279">
        <v>1.172341068077619</v>
      </c>
      <c r="E223" s="74">
        <v>123</v>
      </c>
      <c r="F223" s="279">
        <v>4.9024390243902456</v>
      </c>
      <c r="G223" s="279">
        <v>1.6763281211064125</v>
      </c>
      <c r="H223" s="74">
        <v>123</v>
      </c>
      <c r="I223" s="279">
        <v>4.4471544715447138</v>
      </c>
      <c r="J223" s="279">
        <v>1.5052000141178361</v>
      </c>
      <c r="K223" s="74">
        <v>123</v>
      </c>
      <c r="L223" s="279">
        <v>4.6991869918699187</v>
      </c>
      <c r="M223" s="279">
        <v>1.5146008474322592</v>
      </c>
      <c r="N223" s="74">
        <v>126</v>
      </c>
      <c r="O223" s="279">
        <v>5.4206349206349227</v>
      </c>
      <c r="P223" s="280">
        <v>1.0068022614450138</v>
      </c>
      <c r="Q223" s="274"/>
    </row>
    <row r="224" spans="1:25" ht="15.75" thickTop="1"/>
    <row r="226" spans="1:19" ht="23.25">
      <c r="A226" s="50" t="s">
        <v>270</v>
      </c>
    </row>
    <row r="227" spans="1:19">
      <c r="A227" s="385" t="s">
        <v>488</v>
      </c>
    </row>
    <row r="228" spans="1:19" ht="18" customHeight="1" thickBot="1">
      <c r="A228" s="316" t="s">
        <v>161</v>
      </c>
      <c r="B228" s="317"/>
      <c r="C228" s="317"/>
      <c r="D228" s="317"/>
      <c r="E228" s="317"/>
      <c r="F228" s="317"/>
      <c r="G228" s="317"/>
      <c r="H228" s="317"/>
      <c r="I228" s="317"/>
      <c r="J228" s="317"/>
      <c r="K228" s="317"/>
      <c r="L228" s="317"/>
      <c r="M228" s="317"/>
    </row>
    <row r="229" spans="1:19" ht="15" customHeight="1" thickTop="1" thickBot="1">
      <c r="A229" s="321" t="s">
        <v>372</v>
      </c>
      <c r="B229" s="323" t="s">
        <v>448</v>
      </c>
      <c r="C229" s="319"/>
      <c r="D229" s="309"/>
      <c r="E229" s="320" t="s">
        <v>449</v>
      </c>
      <c r="F229" s="319"/>
      <c r="G229" s="309"/>
      <c r="H229" s="320" t="s">
        <v>450</v>
      </c>
      <c r="I229" s="319"/>
      <c r="J229" s="309"/>
      <c r="K229" s="320" t="s">
        <v>451</v>
      </c>
      <c r="L229" s="319"/>
      <c r="M229" s="311"/>
    </row>
    <row r="230" spans="1:19" ht="15" customHeight="1" thickBot="1">
      <c r="A230" s="322"/>
      <c r="B230" s="275" t="s">
        <v>4</v>
      </c>
      <c r="C230" s="77" t="s">
        <v>149</v>
      </c>
      <c r="D230" s="77" t="s">
        <v>150</v>
      </c>
      <c r="E230" s="77" t="s">
        <v>4</v>
      </c>
      <c r="F230" s="77" t="s">
        <v>149</v>
      </c>
      <c r="G230" s="77" t="s">
        <v>150</v>
      </c>
      <c r="H230" s="77" t="s">
        <v>4</v>
      </c>
      <c r="I230" s="77" t="s">
        <v>149</v>
      </c>
      <c r="J230" s="77" t="s">
        <v>452</v>
      </c>
      <c r="K230" s="77" t="s">
        <v>4</v>
      </c>
      <c r="L230" s="77" t="s">
        <v>149</v>
      </c>
      <c r="M230" s="78" t="s">
        <v>452</v>
      </c>
    </row>
    <row r="231" spans="1:19" ht="17.25" customHeight="1" thickTop="1">
      <c r="A231" s="61" t="s">
        <v>6</v>
      </c>
      <c r="B231" s="62">
        <v>7</v>
      </c>
      <c r="C231" s="276">
        <v>5.8571428571428568</v>
      </c>
      <c r="D231" s="276">
        <v>0.37796447300922725</v>
      </c>
      <c r="E231" s="64">
        <v>6</v>
      </c>
      <c r="F231" s="276">
        <v>4.5</v>
      </c>
      <c r="G231" s="276">
        <v>1.3784048752090221</v>
      </c>
      <c r="H231" s="64">
        <v>7</v>
      </c>
      <c r="I231" s="276">
        <v>4.2857142857142856</v>
      </c>
      <c r="J231" s="276">
        <v>1.2535663410560174</v>
      </c>
      <c r="K231" s="64">
        <v>6</v>
      </c>
      <c r="L231" s="276">
        <v>4.3333333333333339</v>
      </c>
      <c r="M231" s="277">
        <v>1.3662601021279464</v>
      </c>
    </row>
    <row r="232" spans="1:19" ht="16.5" customHeight="1">
      <c r="A232" s="66" t="s">
        <v>7</v>
      </c>
      <c r="B232" s="67">
        <v>12</v>
      </c>
      <c r="C232" s="264">
        <v>5.1666666666666661</v>
      </c>
      <c r="D232" s="264">
        <v>0.93743686656109204</v>
      </c>
      <c r="E232" s="69">
        <v>12</v>
      </c>
      <c r="F232" s="264">
        <v>4.3333333333333339</v>
      </c>
      <c r="G232" s="264">
        <v>1.4354811251305468</v>
      </c>
      <c r="H232" s="69">
        <v>12</v>
      </c>
      <c r="I232" s="264">
        <v>3.2500000000000004</v>
      </c>
      <c r="J232" s="264">
        <v>1.0552897060221726</v>
      </c>
      <c r="K232" s="69">
        <v>12</v>
      </c>
      <c r="L232" s="264">
        <v>3.583333333333333</v>
      </c>
      <c r="M232" s="278">
        <v>1.6764862244009227</v>
      </c>
    </row>
    <row r="233" spans="1:19" ht="18" customHeight="1">
      <c r="A233" s="66" t="s">
        <v>8</v>
      </c>
      <c r="B233" s="67">
        <v>84</v>
      </c>
      <c r="C233" s="264">
        <v>5.3571428571428568</v>
      </c>
      <c r="D233" s="264">
        <v>0.96496278900547872</v>
      </c>
      <c r="E233" s="69">
        <v>84</v>
      </c>
      <c r="F233" s="264">
        <v>3.9761904761904763</v>
      </c>
      <c r="G233" s="264">
        <v>1.4642419847100827</v>
      </c>
      <c r="H233" s="69">
        <v>84</v>
      </c>
      <c r="I233" s="264">
        <v>3.3095238095238093</v>
      </c>
      <c r="J233" s="264">
        <v>1.480607091997084</v>
      </c>
      <c r="K233" s="69">
        <v>84</v>
      </c>
      <c r="L233" s="264">
        <v>3.6428571428571432</v>
      </c>
      <c r="M233" s="278">
        <v>1.7190839332933694</v>
      </c>
    </row>
    <row r="234" spans="1:19" ht="15" customHeight="1">
      <c r="A234" s="66" t="s">
        <v>9</v>
      </c>
      <c r="B234" s="67">
        <v>35</v>
      </c>
      <c r="C234" s="264">
        <v>4.8571428571428577</v>
      </c>
      <c r="D234" s="264">
        <v>1.3315814821848038</v>
      </c>
      <c r="E234" s="69">
        <v>35</v>
      </c>
      <c r="F234" s="264">
        <v>4.0571428571428569</v>
      </c>
      <c r="G234" s="264">
        <v>1.4336883151068609</v>
      </c>
      <c r="H234" s="69">
        <v>35</v>
      </c>
      <c r="I234" s="264">
        <v>4</v>
      </c>
      <c r="J234" s="264">
        <v>1.3503812097939996</v>
      </c>
      <c r="K234" s="69">
        <v>35</v>
      </c>
      <c r="L234" s="264">
        <v>3.4285714285714284</v>
      </c>
      <c r="M234" s="278">
        <v>1.4407047761775624</v>
      </c>
    </row>
    <row r="235" spans="1:19" ht="15" customHeight="1" thickBot="1">
      <c r="A235" s="71" t="s">
        <v>10</v>
      </c>
      <c r="B235" s="72">
        <v>138</v>
      </c>
      <c r="C235" s="279">
        <v>5.2391304347826066</v>
      </c>
      <c r="D235" s="279">
        <v>1.0708775842181173</v>
      </c>
      <c r="E235" s="74">
        <v>137</v>
      </c>
      <c r="F235" s="279">
        <v>4.0510948905109476</v>
      </c>
      <c r="G235" s="279">
        <v>1.441614535467356</v>
      </c>
      <c r="H235" s="74">
        <v>138</v>
      </c>
      <c r="I235" s="279">
        <v>3.5289855072463769</v>
      </c>
      <c r="J235" s="279">
        <v>1.4356871189218292</v>
      </c>
      <c r="K235" s="74">
        <v>137</v>
      </c>
      <c r="L235" s="279">
        <v>3.6131386861313874</v>
      </c>
      <c r="M235" s="280">
        <v>1.6280996463871331</v>
      </c>
    </row>
    <row r="236" spans="1:19" ht="15.75" thickTop="1"/>
    <row r="238" spans="1:19" ht="18">
      <c r="A238" s="1"/>
    </row>
    <row r="240" spans="1:19" ht="18" customHeight="1" thickBot="1">
      <c r="A240" s="316" t="s">
        <v>164</v>
      </c>
      <c r="B240" s="317"/>
      <c r="C240" s="317"/>
      <c r="D240" s="317"/>
      <c r="E240" s="317"/>
      <c r="F240" s="317"/>
      <c r="G240" s="317"/>
      <c r="H240" s="317"/>
      <c r="I240" s="317"/>
      <c r="J240" s="317"/>
      <c r="K240" s="317"/>
      <c r="L240" s="317"/>
      <c r="M240" s="317"/>
      <c r="N240" s="317"/>
      <c r="O240" s="317"/>
      <c r="P240" s="317"/>
      <c r="Q240" s="317"/>
      <c r="R240" s="317"/>
      <c r="S240" s="317"/>
    </row>
    <row r="241" spans="1:19" ht="27.75" customHeight="1" thickTop="1" thickBot="1">
      <c r="A241" s="321" t="s">
        <v>372</v>
      </c>
      <c r="B241" s="323" t="s">
        <v>453</v>
      </c>
      <c r="C241" s="319"/>
      <c r="D241" s="309"/>
      <c r="E241" s="320" t="s">
        <v>454</v>
      </c>
      <c r="F241" s="319"/>
      <c r="G241" s="309"/>
      <c r="H241" s="320" t="s">
        <v>455</v>
      </c>
      <c r="I241" s="319"/>
      <c r="J241" s="309"/>
      <c r="K241" s="320" t="s">
        <v>456</v>
      </c>
      <c r="L241" s="319"/>
      <c r="M241" s="309"/>
      <c r="N241" s="320" t="s">
        <v>457</v>
      </c>
      <c r="O241" s="319"/>
      <c r="P241" s="309"/>
      <c r="Q241" s="320" t="s">
        <v>458</v>
      </c>
      <c r="R241" s="319"/>
      <c r="S241" s="311"/>
    </row>
    <row r="242" spans="1:19" ht="15" customHeight="1" thickBot="1">
      <c r="A242" s="322"/>
      <c r="B242" s="275" t="s">
        <v>4</v>
      </c>
      <c r="C242" s="77" t="s">
        <v>149</v>
      </c>
      <c r="D242" s="77" t="s">
        <v>150</v>
      </c>
      <c r="E242" s="77" t="s">
        <v>4</v>
      </c>
      <c r="F242" s="77" t="s">
        <v>149</v>
      </c>
      <c r="G242" s="77" t="s">
        <v>150</v>
      </c>
      <c r="H242" s="77" t="s">
        <v>4</v>
      </c>
      <c r="I242" s="77" t="s">
        <v>149</v>
      </c>
      <c r="J242" s="77" t="s">
        <v>150</v>
      </c>
      <c r="K242" s="77" t="s">
        <v>4</v>
      </c>
      <c r="L242" s="77" t="s">
        <v>149</v>
      </c>
      <c r="M242" s="77" t="s">
        <v>150</v>
      </c>
      <c r="N242" s="77" t="s">
        <v>4</v>
      </c>
      <c r="O242" s="77" t="s">
        <v>149</v>
      </c>
      <c r="P242" s="77" t="s">
        <v>150</v>
      </c>
      <c r="Q242" s="77" t="s">
        <v>4</v>
      </c>
      <c r="R242" s="77" t="s">
        <v>149</v>
      </c>
      <c r="S242" s="78" t="s">
        <v>150</v>
      </c>
    </row>
    <row r="243" spans="1:19" ht="17.25" customHeight="1" thickTop="1">
      <c r="A243" s="257" t="s">
        <v>6</v>
      </c>
      <c r="B243" s="258">
        <v>7</v>
      </c>
      <c r="C243" s="259">
        <v>4.2857142857142865</v>
      </c>
      <c r="D243" s="259">
        <v>1.1126972805283737</v>
      </c>
      <c r="E243" s="260">
        <v>6</v>
      </c>
      <c r="F243" s="259">
        <v>5.5</v>
      </c>
      <c r="G243" s="259">
        <v>1.0488088481701514</v>
      </c>
      <c r="H243" s="260">
        <v>7</v>
      </c>
      <c r="I243" s="259">
        <v>2.714285714285714</v>
      </c>
      <c r="J243" s="259">
        <v>1.3801311186847085</v>
      </c>
      <c r="K243" s="260">
        <v>6</v>
      </c>
      <c r="L243" s="259">
        <v>5.1666666666666661</v>
      </c>
      <c r="M243" s="259">
        <v>1.9407902170679516</v>
      </c>
      <c r="N243" s="260">
        <v>7</v>
      </c>
      <c r="O243" s="259">
        <v>5</v>
      </c>
      <c r="P243" s="259">
        <v>1</v>
      </c>
      <c r="Q243" s="260">
        <v>6</v>
      </c>
      <c r="R243" s="259">
        <v>5</v>
      </c>
      <c r="S243" s="261">
        <v>1.7888543819998317</v>
      </c>
    </row>
    <row r="244" spans="1:19" ht="16.5" customHeight="1">
      <c r="A244" s="262" t="s">
        <v>7</v>
      </c>
      <c r="B244" s="263">
        <v>12</v>
      </c>
      <c r="C244" s="264">
        <v>4.916666666666667</v>
      </c>
      <c r="D244" s="264">
        <v>1.0836246694508318</v>
      </c>
      <c r="E244" s="69">
        <v>12</v>
      </c>
      <c r="F244" s="264">
        <v>5.2500000000000009</v>
      </c>
      <c r="G244" s="264">
        <v>1.6025547785276542</v>
      </c>
      <c r="H244" s="69">
        <v>12</v>
      </c>
      <c r="I244" s="264">
        <v>2.3333333333333335</v>
      </c>
      <c r="J244" s="264">
        <v>1.4974726182552529</v>
      </c>
      <c r="K244" s="69">
        <v>12</v>
      </c>
      <c r="L244" s="264">
        <v>5.75</v>
      </c>
      <c r="M244" s="264">
        <v>1.9128750375000738</v>
      </c>
      <c r="N244" s="69">
        <v>12</v>
      </c>
      <c r="O244" s="264">
        <v>4.5833333333333339</v>
      </c>
      <c r="P244" s="264">
        <v>1.378954368902449</v>
      </c>
      <c r="Q244" s="69">
        <v>12</v>
      </c>
      <c r="R244" s="264">
        <v>5</v>
      </c>
      <c r="S244" s="265">
        <v>1.5374122295716148</v>
      </c>
    </row>
    <row r="245" spans="1:19" ht="19.5" customHeight="1">
      <c r="A245" s="262" t="s">
        <v>8</v>
      </c>
      <c r="B245" s="263">
        <v>84</v>
      </c>
      <c r="C245" s="264">
        <v>4.2380952380952372</v>
      </c>
      <c r="D245" s="264">
        <v>1.6763345528232423</v>
      </c>
      <c r="E245" s="69">
        <v>84</v>
      </c>
      <c r="F245" s="264">
        <v>5.4761904761904772</v>
      </c>
      <c r="G245" s="264">
        <v>1.3485931131992499</v>
      </c>
      <c r="H245" s="69">
        <v>84</v>
      </c>
      <c r="I245" s="264">
        <v>1.988095238095239</v>
      </c>
      <c r="J245" s="264">
        <v>1.124685204889587</v>
      </c>
      <c r="K245" s="69">
        <v>84</v>
      </c>
      <c r="L245" s="264">
        <v>5.5000000000000009</v>
      </c>
      <c r="M245" s="264">
        <v>1.7039995474856575</v>
      </c>
      <c r="N245" s="69">
        <v>84</v>
      </c>
      <c r="O245" s="264">
        <v>3.8452380952380949</v>
      </c>
      <c r="P245" s="264">
        <v>1.6094154264567024</v>
      </c>
      <c r="Q245" s="69">
        <v>84</v>
      </c>
      <c r="R245" s="264">
        <v>4.690476190476188</v>
      </c>
      <c r="S245" s="265">
        <v>1.4225057687323728</v>
      </c>
    </row>
    <row r="246" spans="1:19" ht="15" customHeight="1">
      <c r="A246" s="262" t="s">
        <v>9</v>
      </c>
      <c r="B246" s="263">
        <v>35</v>
      </c>
      <c r="C246" s="264">
        <v>4.628571428571429</v>
      </c>
      <c r="D246" s="264">
        <v>1.4569451175765862</v>
      </c>
      <c r="E246" s="69">
        <v>35</v>
      </c>
      <c r="F246" s="264">
        <v>5.5714285714285712</v>
      </c>
      <c r="G246" s="264">
        <v>1.0651074037450894</v>
      </c>
      <c r="H246" s="69">
        <v>35</v>
      </c>
      <c r="I246" s="264">
        <v>2.5142857142857142</v>
      </c>
      <c r="J246" s="264">
        <v>1.578745379974211</v>
      </c>
      <c r="K246" s="69">
        <v>35</v>
      </c>
      <c r="L246" s="264">
        <v>6.0285714285714285</v>
      </c>
      <c r="M246" s="264">
        <v>1.3823618808936753</v>
      </c>
      <c r="N246" s="69">
        <v>35</v>
      </c>
      <c r="O246" s="264">
        <v>4.5142857142857142</v>
      </c>
      <c r="P246" s="264">
        <v>1.3366205975701331</v>
      </c>
      <c r="Q246" s="69">
        <v>35</v>
      </c>
      <c r="R246" s="264">
        <v>5.2285714285714295</v>
      </c>
      <c r="S246" s="265">
        <v>1.4366160051379377</v>
      </c>
    </row>
    <row r="247" spans="1:19" ht="15" customHeight="1" thickBot="1">
      <c r="A247" s="266" t="s">
        <v>10</v>
      </c>
      <c r="B247" s="267">
        <v>138</v>
      </c>
      <c r="C247" s="268">
        <v>4.398550724637678</v>
      </c>
      <c r="D247" s="268">
        <v>1.5592430087006814</v>
      </c>
      <c r="E247" s="269">
        <v>137</v>
      </c>
      <c r="F247" s="268">
        <v>5.4817518248175165</v>
      </c>
      <c r="G247" s="268">
        <v>1.2839632449672354</v>
      </c>
      <c r="H247" s="269">
        <v>138</v>
      </c>
      <c r="I247" s="268">
        <v>2.1884057971014483</v>
      </c>
      <c r="J247" s="268">
        <v>1.3099881575086332</v>
      </c>
      <c r="K247" s="269">
        <v>137</v>
      </c>
      <c r="L247" s="268">
        <v>5.6423357664233595</v>
      </c>
      <c r="M247" s="268">
        <v>1.6571468494221</v>
      </c>
      <c r="N247" s="269">
        <v>138</v>
      </c>
      <c r="O247" s="268">
        <v>4.1376811594202909</v>
      </c>
      <c r="P247" s="268">
        <v>1.5340040111935076</v>
      </c>
      <c r="Q247" s="269">
        <v>137</v>
      </c>
      <c r="R247" s="268">
        <v>4.8686131386861318</v>
      </c>
      <c r="S247" s="270">
        <v>1.4542914094670423</v>
      </c>
    </row>
    <row r="250" spans="1:19" ht="18">
      <c r="A250" s="1"/>
    </row>
    <row r="252" spans="1:19" ht="18" customHeight="1" thickBot="1">
      <c r="A252" s="316" t="s">
        <v>168</v>
      </c>
      <c r="B252" s="317"/>
      <c r="C252" s="317"/>
      <c r="D252" s="317"/>
      <c r="E252" s="317"/>
      <c r="F252" s="317"/>
      <c r="G252" s="317"/>
      <c r="H252" s="317"/>
      <c r="I252" s="317"/>
      <c r="J252" s="317"/>
      <c r="K252" s="317"/>
      <c r="L252" s="317"/>
      <c r="M252" s="317"/>
      <c r="N252" s="317"/>
      <c r="O252" s="317"/>
      <c r="P252" s="317"/>
      <c r="Q252" s="317"/>
      <c r="R252" s="317"/>
      <c r="S252" s="317"/>
    </row>
    <row r="253" spans="1:19" ht="15" customHeight="1" thickTop="1" thickBot="1">
      <c r="A253" s="321" t="s">
        <v>372</v>
      </c>
      <c r="B253" s="323" t="s">
        <v>459</v>
      </c>
      <c r="C253" s="319"/>
      <c r="D253" s="309"/>
      <c r="E253" s="320" t="s">
        <v>460</v>
      </c>
      <c r="F253" s="319"/>
      <c r="G253" s="309"/>
      <c r="H253" s="320" t="s">
        <v>461</v>
      </c>
      <c r="I253" s="319"/>
      <c r="J253" s="309"/>
      <c r="K253" s="320" t="s">
        <v>462</v>
      </c>
      <c r="L253" s="319"/>
      <c r="M253" s="309"/>
      <c r="N253" s="320" t="s">
        <v>463</v>
      </c>
      <c r="O253" s="319"/>
      <c r="P253" s="309"/>
      <c r="Q253" s="320" t="s">
        <v>464</v>
      </c>
      <c r="R253" s="319"/>
      <c r="S253" s="311"/>
    </row>
    <row r="254" spans="1:19" ht="15" customHeight="1" thickBot="1">
      <c r="A254" s="322"/>
      <c r="B254" s="275" t="s">
        <v>4</v>
      </c>
      <c r="C254" s="77" t="s">
        <v>149</v>
      </c>
      <c r="D254" s="77" t="s">
        <v>150</v>
      </c>
      <c r="E254" s="77" t="s">
        <v>4</v>
      </c>
      <c r="F254" s="77" t="s">
        <v>149</v>
      </c>
      <c r="G254" s="77" t="s">
        <v>150</v>
      </c>
      <c r="H254" s="77" t="s">
        <v>4</v>
      </c>
      <c r="I254" s="77" t="s">
        <v>149</v>
      </c>
      <c r="J254" s="77" t="s">
        <v>150</v>
      </c>
      <c r="K254" s="77" t="s">
        <v>4</v>
      </c>
      <c r="L254" s="77" t="s">
        <v>149</v>
      </c>
      <c r="M254" s="77" t="s">
        <v>150</v>
      </c>
      <c r="N254" s="77" t="s">
        <v>4</v>
      </c>
      <c r="O254" s="77" t="s">
        <v>149</v>
      </c>
      <c r="P254" s="77" t="s">
        <v>150</v>
      </c>
      <c r="Q254" s="77" t="s">
        <v>4</v>
      </c>
      <c r="R254" s="77" t="s">
        <v>149</v>
      </c>
      <c r="S254" s="78" t="s">
        <v>150</v>
      </c>
    </row>
    <row r="255" spans="1:19" ht="16.5" customHeight="1" thickTop="1">
      <c r="A255" s="257" t="s">
        <v>6</v>
      </c>
      <c r="B255" s="258">
        <v>7</v>
      </c>
      <c r="C255" s="259">
        <v>5.1428571428571432</v>
      </c>
      <c r="D255" s="259">
        <v>0.89973541084243724</v>
      </c>
      <c r="E255" s="260">
        <v>6</v>
      </c>
      <c r="F255" s="259">
        <v>5.833333333333333</v>
      </c>
      <c r="G255" s="259">
        <v>0.752772652709081</v>
      </c>
      <c r="H255" s="260">
        <v>7</v>
      </c>
      <c r="I255" s="259">
        <v>4.2857142857142856</v>
      </c>
      <c r="J255" s="259">
        <v>1.4960264830861911</v>
      </c>
      <c r="K255" s="260">
        <v>6</v>
      </c>
      <c r="L255" s="259">
        <v>4.3333333333333339</v>
      </c>
      <c r="M255" s="259">
        <v>1.3662601021279461</v>
      </c>
      <c r="N255" s="260">
        <v>7</v>
      </c>
      <c r="O255" s="259">
        <v>4.7142857142857144</v>
      </c>
      <c r="P255" s="259">
        <v>1.3801311186847085</v>
      </c>
      <c r="Q255" s="260">
        <v>6</v>
      </c>
      <c r="R255" s="259">
        <v>5.3333333333333339</v>
      </c>
      <c r="S255" s="261">
        <v>0.81649658092772603</v>
      </c>
    </row>
    <row r="256" spans="1:19" ht="15.75" customHeight="1">
      <c r="A256" s="262" t="s">
        <v>7</v>
      </c>
      <c r="B256" s="263">
        <v>12</v>
      </c>
      <c r="C256" s="264">
        <v>4.75</v>
      </c>
      <c r="D256" s="264">
        <v>1.3568010505999362</v>
      </c>
      <c r="E256" s="69">
        <v>12</v>
      </c>
      <c r="F256" s="264">
        <v>5.8333333333333339</v>
      </c>
      <c r="G256" s="264">
        <v>0.83484710993672195</v>
      </c>
      <c r="H256" s="69">
        <v>12</v>
      </c>
      <c r="I256" s="264">
        <v>4.1666666666666661</v>
      </c>
      <c r="J256" s="264">
        <v>1.5275252316519465</v>
      </c>
      <c r="K256" s="69">
        <v>12</v>
      </c>
      <c r="L256" s="264">
        <v>5.8333333333333339</v>
      </c>
      <c r="M256" s="264">
        <v>0.93743686656109215</v>
      </c>
      <c r="N256" s="69">
        <v>12</v>
      </c>
      <c r="O256" s="264">
        <v>4.0833333333333339</v>
      </c>
      <c r="P256" s="264">
        <v>1.164500152881315</v>
      </c>
      <c r="Q256" s="69">
        <v>12</v>
      </c>
      <c r="R256" s="264">
        <v>5.666666666666667</v>
      </c>
      <c r="S256" s="265">
        <v>0.98473192783466179</v>
      </c>
    </row>
    <row r="257" spans="1:19">
      <c r="A257" s="262" t="s">
        <v>8</v>
      </c>
      <c r="B257" s="263">
        <v>84</v>
      </c>
      <c r="C257" s="264">
        <v>4.511904761904761</v>
      </c>
      <c r="D257" s="264">
        <v>1.5327276860209456</v>
      </c>
      <c r="E257" s="69">
        <v>84</v>
      </c>
      <c r="F257" s="264">
        <v>5.9285714285714297</v>
      </c>
      <c r="G257" s="264">
        <v>1.0842321616603419</v>
      </c>
      <c r="H257" s="69">
        <v>84</v>
      </c>
      <c r="I257" s="264">
        <v>2.7500000000000009</v>
      </c>
      <c r="J257" s="264">
        <v>1.4131482412709679</v>
      </c>
      <c r="K257" s="69">
        <v>84</v>
      </c>
      <c r="L257" s="264">
        <v>5.5119047619047628</v>
      </c>
      <c r="M257" s="264">
        <v>1.3752900909240628</v>
      </c>
      <c r="N257" s="69">
        <v>84</v>
      </c>
      <c r="O257" s="264">
        <v>3.2857142857142865</v>
      </c>
      <c r="P257" s="264">
        <v>1.6099946012887749</v>
      </c>
      <c r="Q257" s="69">
        <v>84</v>
      </c>
      <c r="R257" s="264">
        <v>5.238095238095239</v>
      </c>
      <c r="S257" s="265">
        <v>1.4447165696855697</v>
      </c>
    </row>
    <row r="258" spans="1:19">
      <c r="A258" s="262" t="s">
        <v>9</v>
      </c>
      <c r="B258" s="263">
        <v>35</v>
      </c>
      <c r="C258" s="264">
        <v>4.9714285714285715</v>
      </c>
      <c r="D258" s="264">
        <v>1.2715371495513121</v>
      </c>
      <c r="E258" s="69">
        <v>35</v>
      </c>
      <c r="F258" s="264">
        <v>5.8571428571428568</v>
      </c>
      <c r="G258" s="264">
        <v>0.91210348815759035</v>
      </c>
      <c r="H258" s="69">
        <v>35</v>
      </c>
      <c r="I258" s="264">
        <v>3.9999999999999991</v>
      </c>
      <c r="J258" s="264">
        <v>1.6269784336399213</v>
      </c>
      <c r="K258" s="69">
        <v>35</v>
      </c>
      <c r="L258" s="264">
        <v>5.5999999999999988</v>
      </c>
      <c r="M258" s="264">
        <v>1.1427520960125936</v>
      </c>
      <c r="N258" s="69">
        <v>35</v>
      </c>
      <c r="O258" s="264">
        <v>4.2</v>
      </c>
      <c r="P258" s="264">
        <v>1.5107458228227773</v>
      </c>
      <c r="Q258" s="69">
        <v>35</v>
      </c>
      <c r="R258" s="264">
        <v>5.2571428571428571</v>
      </c>
      <c r="S258" s="265">
        <v>1.4004801097534822</v>
      </c>
    </row>
    <row r="259" spans="1:19" ht="15" customHeight="1" thickBot="1">
      <c r="A259" s="266" t="s">
        <v>10</v>
      </c>
      <c r="B259" s="267">
        <v>138</v>
      </c>
      <c r="C259" s="268">
        <v>4.6811594202898554</v>
      </c>
      <c r="D259" s="268">
        <v>1.4346367441057504</v>
      </c>
      <c r="E259" s="269">
        <v>137</v>
      </c>
      <c r="F259" s="268">
        <v>5.897810218978103</v>
      </c>
      <c r="G259" s="268">
        <v>1.0020909869224826</v>
      </c>
      <c r="H259" s="269">
        <v>138</v>
      </c>
      <c r="I259" s="268">
        <v>3.268115942028984</v>
      </c>
      <c r="J259" s="268">
        <v>1.605373527139963</v>
      </c>
      <c r="K259" s="269">
        <v>137</v>
      </c>
      <c r="L259" s="268">
        <v>5.5109489051094878</v>
      </c>
      <c r="M259" s="268">
        <v>1.3011125800250829</v>
      </c>
      <c r="N259" s="269">
        <v>138</v>
      </c>
      <c r="O259" s="268">
        <v>3.6594202898550727</v>
      </c>
      <c r="P259" s="268">
        <v>1.6006220360719263</v>
      </c>
      <c r="Q259" s="269">
        <v>137</v>
      </c>
      <c r="R259" s="268">
        <v>5.2846715328467164</v>
      </c>
      <c r="S259" s="270">
        <v>1.3717148193876818</v>
      </c>
    </row>
    <row r="262" spans="1:19" ht="18">
      <c r="A262" s="1"/>
    </row>
    <row r="264" spans="1:19" ht="18" customHeight="1" thickBot="1">
      <c r="A264" s="316" t="s">
        <v>168</v>
      </c>
      <c r="B264" s="317"/>
      <c r="C264" s="317"/>
      <c r="D264" s="317"/>
      <c r="E264" s="317"/>
      <c r="F264" s="317"/>
      <c r="G264" s="317"/>
      <c r="H264" s="317"/>
      <c r="I264" s="317"/>
      <c r="J264" s="317"/>
      <c r="K264" s="317"/>
      <c r="L264" s="317"/>
      <c r="M264" s="317"/>
      <c r="N264" s="317"/>
      <c r="O264" s="317"/>
      <c r="P264" s="317"/>
      <c r="Q264" s="317"/>
      <c r="R264" s="317"/>
      <c r="S264" s="317"/>
    </row>
    <row r="265" spans="1:19" ht="15" customHeight="1" thickTop="1" thickBot="1">
      <c r="A265" s="321" t="s">
        <v>372</v>
      </c>
      <c r="B265" s="323" t="s">
        <v>465</v>
      </c>
      <c r="C265" s="319"/>
      <c r="D265" s="309"/>
      <c r="E265" s="320" t="s">
        <v>466</v>
      </c>
      <c r="F265" s="319"/>
      <c r="G265" s="309"/>
      <c r="H265" s="320" t="s">
        <v>467</v>
      </c>
      <c r="I265" s="319"/>
      <c r="J265" s="309"/>
      <c r="K265" s="320" t="s">
        <v>468</v>
      </c>
      <c r="L265" s="319"/>
      <c r="M265" s="309"/>
      <c r="N265" s="320" t="s">
        <v>469</v>
      </c>
      <c r="O265" s="319"/>
      <c r="P265" s="309"/>
      <c r="Q265" s="320" t="s">
        <v>470</v>
      </c>
      <c r="R265" s="319"/>
      <c r="S265" s="311"/>
    </row>
    <row r="266" spans="1:19" ht="15" customHeight="1" thickBot="1">
      <c r="A266" s="322"/>
      <c r="B266" s="275" t="s">
        <v>4</v>
      </c>
      <c r="C266" s="77" t="s">
        <v>149</v>
      </c>
      <c r="D266" s="77" t="s">
        <v>150</v>
      </c>
      <c r="E266" s="77" t="s">
        <v>4</v>
      </c>
      <c r="F266" s="77" t="s">
        <v>149</v>
      </c>
      <c r="G266" s="77" t="s">
        <v>150</v>
      </c>
      <c r="H266" s="77" t="s">
        <v>4</v>
      </c>
      <c r="I266" s="77" t="s">
        <v>149</v>
      </c>
      <c r="J266" s="77" t="s">
        <v>150</v>
      </c>
      <c r="K266" s="77" t="s">
        <v>4</v>
      </c>
      <c r="L266" s="77" t="s">
        <v>149</v>
      </c>
      <c r="M266" s="77" t="s">
        <v>150</v>
      </c>
      <c r="N266" s="77" t="s">
        <v>4</v>
      </c>
      <c r="O266" s="77" t="s">
        <v>149</v>
      </c>
      <c r="P266" s="77" t="s">
        <v>150</v>
      </c>
      <c r="Q266" s="77" t="s">
        <v>4</v>
      </c>
      <c r="R266" s="77" t="s">
        <v>149</v>
      </c>
      <c r="S266" s="78" t="s">
        <v>150</v>
      </c>
    </row>
    <row r="267" spans="1:19" ht="15.75" thickTop="1">
      <c r="A267" s="257" t="s">
        <v>6</v>
      </c>
      <c r="B267" s="258">
        <v>7</v>
      </c>
      <c r="C267" s="259">
        <v>4.7142857142857144</v>
      </c>
      <c r="D267" s="259">
        <v>1.1126972805283737</v>
      </c>
      <c r="E267" s="260">
        <v>6</v>
      </c>
      <c r="F267" s="259">
        <v>5.5</v>
      </c>
      <c r="G267" s="259">
        <v>0.54772255750516607</v>
      </c>
      <c r="H267" s="260">
        <v>7</v>
      </c>
      <c r="I267" s="259">
        <v>4</v>
      </c>
      <c r="J267" s="259">
        <v>1.5275252316519468</v>
      </c>
      <c r="K267" s="260">
        <v>6</v>
      </c>
      <c r="L267" s="259">
        <v>5.666666666666667</v>
      </c>
      <c r="M267" s="259">
        <v>1.0327955589886444</v>
      </c>
      <c r="N267" s="260">
        <v>7</v>
      </c>
      <c r="O267" s="259">
        <v>4.7142857142857144</v>
      </c>
      <c r="P267" s="259">
        <v>1.6035674514745464</v>
      </c>
      <c r="Q267" s="260">
        <v>6</v>
      </c>
      <c r="R267" s="259">
        <v>5.5</v>
      </c>
      <c r="S267" s="261">
        <v>1.3784048752090221</v>
      </c>
    </row>
    <row r="268" spans="1:19" ht="17.25" customHeight="1">
      <c r="A268" s="262" t="s">
        <v>7</v>
      </c>
      <c r="B268" s="263">
        <v>12</v>
      </c>
      <c r="C268" s="264">
        <v>5.2500000000000009</v>
      </c>
      <c r="D268" s="264">
        <v>1.4847711791873706</v>
      </c>
      <c r="E268" s="69">
        <v>12</v>
      </c>
      <c r="F268" s="264">
        <v>6.333333333333333</v>
      </c>
      <c r="G268" s="264">
        <v>0.77849894416152299</v>
      </c>
      <c r="H268" s="69">
        <v>12</v>
      </c>
      <c r="I268" s="264">
        <v>3.5</v>
      </c>
      <c r="J268" s="264">
        <v>1.7320508075688772</v>
      </c>
      <c r="K268" s="69">
        <v>12</v>
      </c>
      <c r="L268" s="264">
        <v>5.5</v>
      </c>
      <c r="M268" s="264">
        <v>0.99999999999999989</v>
      </c>
      <c r="N268" s="69">
        <v>12</v>
      </c>
      <c r="O268" s="264">
        <v>5.833333333333333</v>
      </c>
      <c r="P268" s="264">
        <v>1.3371158468430431</v>
      </c>
      <c r="Q268" s="69">
        <v>12</v>
      </c>
      <c r="R268" s="264">
        <v>6.3333333333333339</v>
      </c>
      <c r="S268" s="265">
        <v>0.98473192783466179</v>
      </c>
    </row>
    <row r="269" spans="1:19">
      <c r="A269" s="262" t="s">
        <v>8</v>
      </c>
      <c r="B269" s="263">
        <v>84</v>
      </c>
      <c r="C269" s="264">
        <v>4.3809523809523796</v>
      </c>
      <c r="D269" s="264">
        <v>1.4303488655650336</v>
      </c>
      <c r="E269" s="69">
        <v>84</v>
      </c>
      <c r="F269" s="264">
        <v>5.6785714285714253</v>
      </c>
      <c r="G269" s="264">
        <v>1.1528980172634451</v>
      </c>
      <c r="H269" s="69">
        <v>84</v>
      </c>
      <c r="I269" s="264">
        <v>2.9642857142857135</v>
      </c>
      <c r="J269" s="264">
        <v>1.5401957986264969</v>
      </c>
      <c r="K269" s="69">
        <v>84</v>
      </c>
      <c r="L269" s="264">
        <v>5.4642857142857135</v>
      </c>
      <c r="M269" s="264">
        <v>1.2461645114803173</v>
      </c>
      <c r="N269" s="69">
        <v>84</v>
      </c>
      <c r="O269" s="264">
        <v>5.7142857142857162</v>
      </c>
      <c r="P269" s="264">
        <v>1.5333358277811533</v>
      </c>
      <c r="Q269" s="69">
        <v>84</v>
      </c>
      <c r="R269" s="264">
        <v>6.2499999999999973</v>
      </c>
      <c r="S269" s="265">
        <v>0.95532748437885839</v>
      </c>
    </row>
    <row r="270" spans="1:19" ht="15" customHeight="1">
      <c r="A270" s="262" t="s">
        <v>9</v>
      </c>
      <c r="B270" s="263">
        <v>35</v>
      </c>
      <c r="C270" s="264">
        <v>5.1428571428571423</v>
      </c>
      <c r="D270" s="264">
        <v>1.1667667023938959</v>
      </c>
      <c r="E270" s="69">
        <v>35</v>
      </c>
      <c r="F270" s="264">
        <v>5.7999999999999989</v>
      </c>
      <c r="G270" s="264">
        <v>0.96406004206474727</v>
      </c>
      <c r="H270" s="69">
        <v>35</v>
      </c>
      <c r="I270" s="264">
        <v>3.7428571428571433</v>
      </c>
      <c r="J270" s="264">
        <v>1.196633934463353</v>
      </c>
      <c r="K270" s="69">
        <v>35</v>
      </c>
      <c r="L270" s="264">
        <v>5.1714285714285726</v>
      </c>
      <c r="M270" s="264">
        <v>1.2481919697215293</v>
      </c>
      <c r="N270" s="69">
        <v>35</v>
      </c>
      <c r="O270" s="264">
        <v>5.7428571428571438</v>
      </c>
      <c r="P270" s="264">
        <v>1.1717974414110484</v>
      </c>
      <c r="Q270" s="69">
        <v>35</v>
      </c>
      <c r="R270" s="264">
        <v>6.1714285714285717</v>
      </c>
      <c r="S270" s="265">
        <v>0.95442357983648918</v>
      </c>
    </row>
    <row r="271" spans="1:19" ht="15" customHeight="1" thickBot="1">
      <c r="A271" s="266" t="s">
        <v>10</v>
      </c>
      <c r="B271" s="267">
        <v>138</v>
      </c>
      <c r="C271" s="268">
        <v>4.6666666666666661</v>
      </c>
      <c r="D271" s="268">
        <v>1.3951602128303116</v>
      </c>
      <c r="E271" s="269">
        <v>137</v>
      </c>
      <c r="F271" s="268">
        <v>5.7591240875912417</v>
      </c>
      <c r="G271" s="268">
        <v>1.0677460278911302</v>
      </c>
      <c r="H271" s="269">
        <v>138</v>
      </c>
      <c r="I271" s="268">
        <v>3.2608695652173898</v>
      </c>
      <c r="J271" s="268">
        <v>1.5105678722689679</v>
      </c>
      <c r="K271" s="269">
        <v>137</v>
      </c>
      <c r="L271" s="268">
        <v>5.4014598540145977</v>
      </c>
      <c r="M271" s="268">
        <v>1.2154632015541778</v>
      </c>
      <c r="N271" s="269">
        <v>138</v>
      </c>
      <c r="O271" s="268">
        <v>5.6811594202898572</v>
      </c>
      <c r="P271" s="268">
        <v>1.4397156412584853</v>
      </c>
      <c r="Q271" s="269">
        <v>137</v>
      </c>
      <c r="R271" s="268">
        <v>6.2043795620437967</v>
      </c>
      <c r="S271" s="270">
        <v>0.97873482357241992</v>
      </c>
    </row>
    <row r="274" spans="1:19" ht="18">
      <c r="A274" s="1"/>
    </row>
    <row r="276" spans="1:19" ht="18" customHeight="1" thickBot="1">
      <c r="A276" s="316" t="s">
        <v>175</v>
      </c>
      <c r="B276" s="317"/>
      <c r="C276" s="317"/>
      <c r="D276" s="317"/>
      <c r="E276" s="317"/>
      <c r="F276" s="317"/>
      <c r="G276" s="317"/>
      <c r="H276" s="317"/>
      <c r="I276" s="317"/>
      <c r="J276" s="317"/>
      <c r="K276" s="317"/>
      <c r="L276" s="317"/>
      <c r="M276" s="317"/>
      <c r="N276" s="317"/>
      <c r="O276" s="317"/>
      <c r="P276" s="317"/>
      <c r="Q276" s="317"/>
      <c r="R276" s="317"/>
      <c r="S276" s="317"/>
    </row>
    <row r="277" spans="1:19" ht="15" customHeight="1" thickTop="1" thickBot="1">
      <c r="A277" s="321" t="s">
        <v>372</v>
      </c>
      <c r="B277" s="323" t="s">
        <v>471</v>
      </c>
      <c r="C277" s="319"/>
      <c r="D277" s="309"/>
      <c r="E277" s="320" t="s">
        <v>472</v>
      </c>
      <c r="F277" s="319"/>
      <c r="G277" s="309"/>
      <c r="H277" s="320" t="s">
        <v>473</v>
      </c>
      <c r="I277" s="319"/>
      <c r="J277" s="309"/>
      <c r="K277" s="320" t="s">
        <v>474</v>
      </c>
      <c r="L277" s="319"/>
      <c r="M277" s="309"/>
      <c r="N277" s="320" t="s">
        <v>475</v>
      </c>
      <c r="O277" s="319"/>
      <c r="P277" s="309"/>
      <c r="Q277" s="320" t="s">
        <v>476</v>
      </c>
      <c r="R277" s="319"/>
      <c r="S277" s="311"/>
    </row>
    <row r="278" spans="1:19" ht="15" customHeight="1" thickBot="1">
      <c r="A278" s="322"/>
      <c r="B278" s="275" t="s">
        <v>4</v>
      </c>
      <c r="C278" s="77" t="s">
        <v>149</v>
      </c>
      <c r="D278" s="77" t="s">
        <v>150</v>
      </c>
      <c r="E278" s="77" t="s">
        <v>4</v>
      </c>
      <c r="F278" s="77" t="s">
        <v>149</v>
      </c>
      <c r="G278" s="77" t="s">
        <v>150</v>
      </c>
      <c r="H278" s="77" t="s">
        <v>4</v>
      </c>
      <c r="I278" s="77" t="s">
        <v>149</v>
      </c>
      <c r="J278" s="77" t="s">
        <v>150</v>
      </c>
      <c r="K278" s="77" t="s">
        <v>4</v>
      </c>
      <c r="L278" s="77" t="s">
        <v>149</v>
      </c>
      <c r="M278" s="77" t="s">
        <v>150</v>
      </c>
      <c r="N278" s="77" t="s">
        <v>4</v>
      </c>
      <c r="O278" s="77" t="s">
        <v>149</v>
      </c>
      <c r="P278" s="77" t="s">
        <v>150</v>
      </c>
      <c r="Q278" s="77" t="s">
        <v>4</v>
      </c>
      <c r="R278" s="77" t="s">
        <v>149</v>
      </c>
      <c r="S278" s="78" t="s">
        <v>150</v>
      </c>
    </row>
    <row r="279" spans="1:19" ht="15.75" thickTop="1">
      <c r="A279" s="257" t="s">
        <v>6</v>
      </c>
      <c r="B279" s="258">
        <v>7</v>
      </c>
      <c r="C279" s="259">
        <v>4.7142857142857135</v>
      </c>
      <c r="D279" s="259">
        <v>0.95118973121134176</v>
      </c>
      <c r="E279" s="260">
        <v>6</v>
      </c>
      <c r="F279" s="259">
        <v>5.666666666666667</v>
      </c>
      <c r="G279" s="259">
        <v>1.6329931618554521</v>
      </c>
      <c r="H279" s="260">
        <v>7</v>
      </c>
      <c r="I279" s="259">
        <v>4.4285714285714288</v>
      </c>
      <c r="J279" s="259">
        <v>1.2724180205607034</v>
      </c>
      <c r="K279" s="260">
        <v>6</v>
      </c>
      <c r="L279" s="259">
        <v>5.3333333333333339</v>
      </c>
      <c r="M279" s="259">
        <v>1.3662601021279461</v>
      </c>
      <c r="N279" s="260">
        <v>7</v>
      </c>
      <c r="O279" s="259">
        <v>5.2857142857142856</v>
      </c>
      <c r="P279" s="259">
        <v>0.75592894601845428</v>
      </c>
      <c r="Q279" s="260">
        <v>6</v>
      </c>
      <c r="R279" s="259">
        <v>5.3333333333333339</v>
      </c>
      <c r="S279" s="261">
        <v>1.0327955589886444</v>
      </c>
    </row>
    <row r="280" spans="1:19" ht="15.75" customHeight="1">
      <c r="A280" s="262" t="s">
        <v>7</v>
      </c>
      <c r="B280" s="263">
        <v>12</v>
      </c>
      <c r="C280" s="264">
        <v>4.5833333333333339</v>
      </c>
      <c r="D280" s="264">
        <v>1.5642792899510296</v>
      </c>
      <c r="E280" s="69">
        <v>12</v>
      </c>
      <c r="F280" s="264">
        <v>5.8333333333333339</v>
      </c>
      <c r="G280" s="264">
        <v>0.83484710993672206</v>
      </c>
      <c r="H280" s="69">
        <v>12</v>
      </c>
      <c r="I280" s="264">
        <v>3.666666666666667</v>
      </c>
      <c r="J280" s="264">
        <v>1.4354811251305468</v>
      </c>
      <c r="K280" s="69">
        <v>12</v>
      </c>
      <c r="L280" s="264">
        <v>4.583333333333333</v>
      </c>
      <c r="M280" s="264">
        <v>1.2401124093721454</v>
      </c>
      <c r="N280" s="69">
        <v>12</v>
      </c>
      <c r="O280" s="264">
        <v>4.5</v>
      </c>
      <c r="P280" s="264">
        <v>1.5666989036012806</v>
      </c>
      <c r="Q280" s="69">
        <v>12</v>
      </c>
      <c r="R280" s="264">
        <v>5.25</v>
      </c>
      <c r="S280" s="265">
        <v>1.764549903980152</v>
      </c>
    </row>
    <row r="281" spans="1:19">
      <c r="A281" s="262" t="s">
        <v>8</v>
      </c>
      <c r="B281" s="263">
        <v>84</v>
      </c>
      <c r="C281" s="264">
        <v>4.654761904761906</v>
      </c>
      <c r="D281" s="264">
        <v>1.5169249778452416</v>
      </c>
      <c r="E281" s="69">
        <v>84</v>
      </c>
      <c r="F281" s="264">
        <v>6.1190476190476177</v>
      </c>
      <c r="G281" s="264">
        <v>1.057443631523536</v>
      </c>
      <c r="H281" s="69">
        <v>84</v>
      </c>
      <c r="I281" s="264">
        <v>3.5595238095238098</v>
      </c>
      <c r="J281" s="264">
        <v>1.6526808486147844</v>
      </c>
      <c r="K281" s="69">
        <v>84</v>
      </c>
      <c r="L281" s="264">
        <v>4.6071428571428559</v>
      </c>
      <c r="M281" s="264">
        <v>1.4727881692199147</v>
      </c>
      <c r="N281" s="69">
        <v>84</v>
      </c>
      <c r="O281" s="264">
        <v>4.4761904761904772</v>
      </c>
      <c r="P281" s="264">
        <v>1.6315872268880842</v>
      </c>
      <c r="Q281" s="69">
        <v>84</v>
      </c>
      <c r="R281" s="264">
        <v>5.3928571428571432</v>
      </c>
      <c r="S281" s="265">
        <v>1.3355009632042385</v>
      </c>
    </row>
    <row r="282" spans="1:19" ht="15" customHeight="1">
      <c r="A282" s="262" t="s">
        <v>9</v>
      </c>
      <c r="B282" s="263">
        <v>35</v>
      </c>
      <c r="C282" s="264">
        <v>5.0571428571428569</v>
      </c>
      <c r="D282" s="264">
        <v>1.3271565611543821</v>
      </c>
      <c r="E282" s="69">
        <v>35</v>
      </c>
      <c r="F282" s="264">
        <v>6.0571428571428561</v>
      </c>
      <c r="G282" s="264">
        <v>0.90563130866092001</v>
      </c>
      <c r="H282" s="69">
        <v>35</v>
      </c>
      <c r="I282" s="264">
        <v>4.2</v>
      </c>
      <c r="J282" s="264">
        <v>1.0792154012767519</v>
      </c>
      <c r="K282" s="69">
        <v>35</v>
      </c>
      <c r="L282" s="264">
        <v>4.9142857142857146</v>
      </c>
      <c r="M282" s="264">
        <v>1.1471557812932913</v>
      </c>
      <c r="N282" s="69">
        <v>35</v>
      </c>
      <c r="O282" s="264">
        <v>4.9428571428571422</v>
      </c>
      <c r="P282" s="264">
        <v>1.2353341330053449</v>
      </c>
      <c r="Q282" s="69">
        <v>35</v>
      </c>
      <c r="R282" s="264">
        <v>5.6000000000000005</v>
      </c>
      <c r="S282" s="265">
        <v>0.81167944991342789</v>
      </c>
    </row>
    <row r="283" spans="1:19" ht="15" customHeight="1" thickBot="1">
      <c r="A283" s="266" t="s">
        <v>10</v>
      </c>
      <c r="B283" s="267">
        <v>138</v>
      </c>
      <c r="C283" s="268">
        <v>4.7536231884057978</v>
      </c>
      <c r="D283" s="268">
        <v>1.4489442126697549</v>
      </c>
      <c r="E283" s="269">
        <v>137</v>
      </c>
      <c r="F283" s="268">
        <v>6.0583941605839398</v>
      </c>
      <c r="G283" s="268">
        <v>1.0273210689892325</v>
      </c>
      <c r="H283" s="269">
        <v>138</v>
      </c>
      <c r="I283" s="268">
        <v>3.7753623188405792</v>
      </c>
      <c r="J283" s="268">
        <v>1.509184126964207</v>
      </c>
      <c r="K283" s="269">
        <v>137</v>
      </c>
      <c r="L283" s="268">
        <v>4.7153284671532854</v>
      </c>
      <c r="M283" s="268">
        <v>1.3717148193876822</v>
      </c>
      <c r="N283" s="269">
        <v>138</v>
      </c>
      <c r="O283" s="268">
        <v>4.6376811594202909</v>
      </c>
      <c r="P283" s="268">
        <v>1.5088160824273273</v>
      </c>
      <c r="Q283" s="269">
        <v>137</v>
      </c>
      <c r="R283" s="268">
        <v>5.430656934306568</v>
      </c>
      <c r="S283" s="270">
        <v>1.2473243153314229</v>
      </c>
    </row>
    <row r="285" spans="1:19" ht="32.25" thickBot="1">
      <c r="A285" s="46" t="s">
        <v>271</v>
      </c>
      <c r="B285" s="46"/>
      <c r="C285" s="46"/>
    </row>
    <row r="286" spans="1:19">
      <c r="A286" s="385" t="s">
        <v>489</v>
      </c>
    </row>
    <row r="288" spans="1:19" ht="18" customHeight="1" thickBot="1">
      <c r="A288" s="316" t="s">
        <v>179</v>
      </c>
      <c r="B288" s="317"/>
      <c r="C288" s="317"/>
      <c r="D288" s="317"/>
      <c r="E288" s="317"/>
    </row>
    <row r="289" spans="1:9" ht="15" customHeight="1" thickTop="1" thickBot="1">
      <c r="A289" s="305" t="s">
        <v>372</v>
      </c>
      <c r="B289" s="308" t="s">
        <v>477</v>
      </c>
      <c r="C289" s="309"/>
      <c r="D289" s="310" t="s">
        <v>478</v>
      </c>
      <c r="E289" s="311"/>
    </row>
    <row r="290" spans="1:9" ht="15" customHeight="1">
      <c r="A290" s="306"/>
      <c r="B290" s="312" t="s">
        <v>27</v>
      </c>
      <c r="C290" s="313"/>
      <c r="D290" s="314" t="s">
        <v>27</v>
      </c>
      <c r="E290" s="315"/>
    </row>
    <row r="291" spans="1:9" ht="15" customHeight="1" thickBot="1">
      <c r="A291" s="307"/>
      <c r="B291" s="287" t="s">
        <v>4</v>
      </c>
      <c r="C291" s="77" t="s">
        <v>5</v>
      </c>
      <c r="D291" s="77" t="s">
        <v>4</v>
      </c>
      <c r="E291" s="78" t="s">
        <v>5</v>
      </c>
    </row>
    <row r="292" spans="1:9" ht="15.75" thickTop="1">
      <c r="A292" s="61" t="s">
        <v>6</v>
      </c>
      <c r="B292" s="62">
        <v>2</v>
      </c>
      <c r="C292" s="282">
        <v>1</v>
      </c>
      <c r="D292" s="64">
        <v>0</v>
      </c>
      <c r="E292" s="283">
        <v>0</v>
      </c>
    </row>
    <row r="293" spans="1:9" ht="24">
      <c r="A293" s="66" t="s">
        <v>7</v>
      </c>
      <c r="B293" s="67">
        <v>1</v>
      </c>
      <c r="C293" s="281">
        <v>1</v>
      </c>
      <c r="D293" s="69">
        <v>0</v>
      </c>
      <c r="E293" s="284">
        <v>0</v>
      </c>
    </row>
    <row r="294" spans="1:9">
      <c r="A294" s="66" t="s">
        <v>8</v>
      </c>
      <c r="B294" s="67">
        <v>6</v>
      </c>
      <c r="C294" s="281">
        <v>0.85699999999999998</v>
      </c>
      <c r="D294" s="69">
        <v>1</v>
      </c>
      <c r="E294" s="284">
        <v>0.14299999999999999</v>
      </c>
    </row>
    <row r="295" spans="1:9" ht="15" customHeight="1">
      <c r="A295" s="66" t="s">
        <v>9</v>
      </c>
      <c r="B295" s="67">
        <v>2</v>
      </c>
      <c r="C295" s="281">
        <v>1</v>
      </c>
      <c r="D295" s="69">
        <v>0</v>
      </c>
      <c r="E295" s="284">
        <v>0</v>
      </c>
    </row>
    <row r="296" spans="1:9" ht="15" customHeight="1" thickBot="1">
      <c r="A296" s="71" t="s">
        <v>10</v>
      </c>
      <c r="B296" s="72">
        <v>11</v>
      </c>
      <c r="C296" s="285">
        <v>0.91700000000000004</v>
      </c>
      <c r="D296" s="74">
        <v>1</v>
      </c>
      <c r="E296" s="286">
        <v>8.3000000000000004E-2</v>
      </c>
    </row>
    <row r="297" spans="1:9" ht="15.75" thickTop="1"/>
    <row r="299" spans="1:9" ht="23.25">
      <c r="A299" s="50" t="s">
        <v>273</v>
      </c>
    </row>
    <row r="300" spans="1:9">
      <c r="A300" s="385" t="s">
        <v>490</v>
      </c>
    </row>
    <row r="301" spans="1:9" ht="18" customHeight="1" thickBot="1">
      <c r="A301" s="337" t="s">
        <v>182</v>
      </c>
      <c r="B301" s="337"/>
      <c r="C301" s="337"/>
      <c r="D301" s="337"/>
      <c r="E301" s="337"/>
      <c r="F301" s="337"/>
      <c r="G301" s="337"/>
      <c r="H301" s="337"/>
      <c r="I301" s="337"/>
    </row>
    <row r="302" spans="1:9" ht="15" customHeight="1" thickTop="1">
      <c r="A302" s="338"/>
      <c r="B302" s="341" t="s">
        <v>183</v>
      </c>
      <c r="C302" s="342"/>
      <c r="D302" s="342"/>
      <c r="E302" s="342"/>
      <c r="F302" s="342"/>
      <c r="G302" s="342"/>
      <c r="H302" s="342"/>
      <c r="I302" s="343"/>
    </row>
    <row r="303" spans="1:9" ht="24" customHeight="1">
      <c r="A303" s="339"/>
      <c r="B303" s="344" t="s">
        <v>70</v>
      </c>
      <c r="C303" s="345"/>
      <c r="D303" s="345" t="s">
        <v>71</v>
      </c>
      <c r="E303" s="345"/>
      <c r="F303" s="345" t="s">
        <v>184</v>
      </c>
      <c r="G303" s="345"/>
      <c r="H303" s="345" t="s">
        <v>185</v>
      </c>
      <c r="I303" s="346"/>
    </row>
    <row r="304" spans="1:9" ht="15" customHeight="1" thickBot="1">
      <c r="A304" s="340"/>
      <c r="B304" s="47" t="s">
        <v>4</v>
      </c>
      <c r="C304" s="48" t="s">
        <v>5</v>
      </c>
      <c r="D304" s="48" t="s">
        <v>4</v>
      </c>
      <c r="E304" s="48" t="s">
        <v>5</v>
      </c>
      <c r="F304" s="48" t="s">
        <v>4</v>
      </c>
      <c r="G304" s="48" t="s">
        <v>5</v>
      </c>
      <c r="H304" s="48" t="s">
        <v>4</v>
      </c>
      <c r="I304" s="49" t="s">
        <v>5</v>
      </c>
    </row>
    <row r="305" spans="1:9" ht="15.75" thickTop="1">
      <c r="A305" s="2" t="s">
        <v>6</v>
      </c>
      <c r="B305" s="5">
        <v>1</v>
      </c>
      <c r="C305" s="6">
        <v>0.5</v>
      </c>
      <c r="D305" s="7">
        <v>0</v>
      </c>
      <c r="E305" s="6">
        <v>0</v>
      </c>
      <c r="F305" s="7">
        <v>0</v>
      </c>
      <c r="G305" s="6">
        <v>0</v>
      </c>
      <c r="H305" s="7">
        <v>1</v>
      </c>
      <c r="I305" s="8">
        <v>0.5</v>
      </c>
    </row>
    <row r="306" spans="1:9" ht="15" customHeight="1">
      <c r="A306" s="3" t="s">
        <v>7</v>
      </c>
      <c r="B306" s="9">
        <v>0</v>
      </c>
      <c r="C306" s="10">
        <v>0</v>
      </c>
      <c r="D306" s="11">
        <v>1</v>
      </c>
      <c r="E306" s="10">
        <v>1</v>
      </c>
      <c r="F306" s="11">
        <v>0</v>
      </c>
      <c r="G306" s="10">
        <v>0</v>
      </c>
      <c r="H306" s="11">
        <v>0</v>
      </c>
      <c r="I306" s="12">
        <v>0</v>
      </c>
    </row>
    <row r="307" spans="1:9">
      <c r="A307" s="3" t="s">
        <v>8</v>
      </c>
      <c r="B307" s="9">
        <v>4</v>
      </c>
      <c r="C307" s="10">
        <v>0.66666666666666674</v>
      </c>
      <c r="D307" s="11">
        <v>1</v>
      </c>
      <c r="E307" s="10">
        <v>0.16666666666666669</v>
      </c>
      <c r="F307" s="11">
        <v>1</v>
      </c>
      <c r="G307" s="10">
        <v>0.16666666666666669</v>
      </c>
      <c r="H307" s="11">
        <v>0</v>
      </c>
      <c r="I307" s="12">
        <v>0</v>
      </c>
    </row>
    <row r="308" spans="1:9" ht="15" customHeight="1">
      <c r="A308" s="3" t="s">
        <v>9</v>
      </c>
      <c r="B308" s="9">
        <v>1</v>
      </c>
      <c r="C308" s="10">
        <v>0.5</v>
      </c>
      <c r="D308" s="11">
        <v>1</v>
      </c>
      <c r="E308" s="10">
        <v>0.5</v>
      </c>
      <c r="F308" s="11">
        <v>0</v>
      </c>
      <c r="G308" s="10">
        <v>0</v>
      </c>
      <c r="H308" s="11">
        <v>0</v>
      </c>
      <c r="I308" s="12">
        <v>0</v>
      </c>
    </row>
    <row r="309" spans="1:9" ht="15" customHeight="1" thickBot="1">
      <c r="A309" s="4" t="s">
        <v>10</v>
      </c>
      <c r="B309" s="13">
        <v>6</v>
      </c>
      <c r="C309" s="14">
        <v>0.54545454545454541</v>
      </c>
      <c r="D309" s="15">
        <v>3</v>
      </c>
      <c r="E309" s="14">
        <v>0.27272727272727271</v>
      </c>
      <c r="F309" s="15">
        <v>1</v>
      </c>
      <c r="G309" s="14">
        <v>9.0909090909090912E-2</v>
      </c>
      <c r="H309" s="15">
        <v>1</v>
      </c>
      <c r="I309" s="16">
        <v>9.0909090909090912E-2</v>
      </c>
    </row>
    <row r="312" spans="1:9" ht="18">
      <c r="A312" s="1"/>
    </row>
    <row r="314" spans="1:9" ht="18" customHeight="1" thickBot="1">
      <c r="A314" s="337" t="s">
        <v>186</v>
      </c>
      <c r="B314" s="337"/>
      <c r="C314" s="337"/>
      <c r="D314" s="337"/>
      <c r="E314" s="337"/>
      <c r="F314" s="337"/>
      <c r="G314" s="337"/>
      <c r="H314" s="337"/>
      <c r="I314" s="337"/>
    </row>
    <row r="315" spans="1:9" ht="15" customHeight="1" thickTop="1">
      <c r="A315" s="338"/>
      <c r="B315" s="341" t="s">
        <v>187</v>
      </c>
      <c r="C315" s="342"/>
      <c r="D315" s="342"/>
      <c r="E315" s="342"/>
      <c r="F315" s="342"/>
      <c r="G315" s="342"/>
      <c r="H315" s="342"/>
      <c r="I315" s="343"/>
    </row>
    <row r="316" spans="1:9" ht="15" customHeight="1">
      <c r="A316" s="339"/>
      <c r="B316" s="344" t="s">
        <v>188</v>
      </c>
      <c r="C316" s="345"/>
      <c r="D316" s="345" t="s">
        <v>189</v>
      </c>
      <c r="E316" s="345"/>
      <c r="F316" s="345" t="s">
        <v>190</v>
      </c>
      <c r="G316" s="345"/>
      <c r="H316" s="345" t="s">
        <v>191</v>
      </c>
      <c r="I316" s="346"/>
    </row>
    <row r="317" spans="1:9" ht="15" customHeight="1" thickBot="1">
      <c r="A317" s="340"/>
      <c r="B317" s="47" t="s">
        <v>4</v>
      </c>
      <c r="C317" s="48" t="s">
        <v>5</v>
      </c>
      <c r="D317" s="48" t="s">
        <v>4</v>
      </c>
      <c r="E317" s="48" t="s">
        <v>5</v>
      </c>
      <c r="F317" s="48" t="s">
        <v>4</v>
      </c>
      <c r="G317" s="48" t="s">
        <v>5</v>
      </c>
      <c r="H317" s="48" t="s">
        <v>4</v>
      </c>
      <c r="I317" s="49" t="s">
        <v>5</v>
      </c>
    </row>
    <row r="318" spans="1:9" ht="15.75" thickTop="1">
      <c r="A318" s="2" t="s">
        <v>6</v>
      </c>
      <c r="B318" s="5">
        <v>0</v>
      </c>
      <c r="C318" s="6">
        <v>0</v>
      </c>
      <c r="D318" s="7">
        <v>2</v>
      </c>
      <c r="E318" s="6">
        <v>1</v>
      </c>
      <c r="F318" s="7">
        <v>0</v>
      </c>
      <c r="G318" s="6">
        <v>0</v>
      </c>
      <c r="H318" s="7">
        <v>0</v>
      </c>
      <c r="I318" s="8">
        <v>0</v>
      </c>
    </row>
    <row r="319" spans="1:9" ht="15.75" customHeight="1">
      <c r="A319" s="3" t="s">
        <v>7</v>
      </c>
      <c r="B319" s="9">
        <v>0</v>
      </c>
      <c r="C319" s="10">
        <v>0</v>
      </c>
      <c r="D319" s="11">
        <v>1</v>
      </c>
      <c r="E319" s="10">
        <v>1</v>
      </c>
      <c r="F319" s="11">
        <v>0</v>
      </c>
      <c r="G319" s="10">
        <v>0</v>
      </c>
      <c r="H319" s="11">
        <v>0</v>
      </c>
      <c r="I319" s="12">
        <v>0</v>
      </c>
    </row>
    <row r="320" spans="1:9">
      <c r="A320" s="3" t="s">
        <v>8</v>
      </c>
      <c r="B320" s="9">
        <v>2</v>
      </c>
      <c r="C320" s="10">
        <v>0.33333333333333337</v>
      </c>
      <c r="D320" s="11">
        <v>4</v>
      </c>
      <c r="E320" s="10">
        <v>0.66666666666666674</v>
      </c>
      <c r="F320" s="11">
        <v>0</v>
      </c>
      <c r="G320" s="10">
        <v>0</v>
      </c>
      <c r="H320" s="11">
        <v>0</v>
      </c>
      <c r="I320" s="12">
        <v>0</v>
      </c>
    </row>
    <row r="321" spans="1:25" ht="15" customHeight="1">
      <c r="A321" s="3" t="s">
        <v>9</v>
      </c>
      <c r="B321" s="9">
        <v>2</v>
      </c>
      <c r="C321" s="10">
        <v>1</v>
      </c>
      <c r="D321" s="11">
        <v>0</v>
      </c>
      <c r="E321" s="10">
        <v>0</v>
      </c>
      <c r="F321" s="11">
        <v>0</v>
      </c>
      <c r="G321" s="10">
        <v>0</v>
      </c>
      <c r="H321" s="11">
        <v>0</v>
      </c>
      <c r="I321" s="12">
        <v>0</v>
      </c>
    </row>
    <row r="322" spans="1:25" ht="15" customHeight="1" thickBot="1">
      <c r="A322" s="4" t="s">
        <v>10</v>
      </c>
      <c r="B322" s="13">
        <v>4</v>
      </c>
      <c r="C322" s="14">
        <v>0.36363636363636365</v>
      </c>
      <c r="D322" s="15">
        <v>7</v>
      </c>
      <c r="E322" s="14">
        <v>0.63636363636363635</v>
      </c>
      <c r="F322" s="15">
        <v>0</v>
      </c>
      <c r="G322" s="14">
        <v>0</v>
      </c>
      <c r="H322" s="15">
        <v>0</v>
      </c>
      <c r="I322" s="16">
        <v>0</v>
      </c>
    </row>
    <row r="325" spans="1:25" ht="18">
      <c r="A325" s="1"/>
    </row>
    <row r="328" spans="1:25" ht="18" customHeight="1" thickBot="1">
      <c r="A328" s="337" t="s">
        <v>192</v>
      </c>
      <c r="B328" s="337"/>
      <c r="C328" s="337"/>
      <c r="D328" s="337"/>
      <c r="E328" s="337"/>
      <c r="F328" s="337"/>
      <c r="G328" s="337"/>
      <c r="H328" s="337"/>
      <c r="I328" s="337"/>
      <c r="J328" s="337"/>
      <c r="K328" s="337"/>
      <c r="L328" s="337"/>
      <c r="M328" s="337"/>
      <c r="N328" s="337"/>
      <c r="O328" s="337"/>
      <c r="P328" s="337"/>
      <c r="Q328" s="337"/>
      <c r="R328" s="337"/>
      <c r="S328" s="337"/>
      <c r="T328" s="337"/>
      <c r="U328" s="337"/>
      <c r="V328" s="337"/>
      <c r="W328" s="337"/>
      <c r="X328" s="337"/>
      <c r="Y328" s="337"/>
    </row>
    <row r="329" spans="1:25" ht="27.95" customHeight="1" thickTop="1">
      <c r="A329" s="338"/>
      <c r="B329" s="341" t="s">
        <v>193</v>
      </c>
      <c r="C329" s="342"/>
      <c r="D329" s="342" t="s">
        <v>194</v>
      </c>
      <c r="E329" s="342"/>
      <c r="F329" s="342" t="s">
        <v>195</v>
      </c>
      <c r="G329" s="342"/>
      <c r="H329" s="342" t="s">
        <v>196</v>
      </c>
      <c r="I329" s="342"/>
      <c r="J329" s="342" t="s">
        <v>197</v>
      </c>
      <c r="K329" s="342"/>
      <c r="L329" s="342" t="s">
        <v>198</v>
      </c>
      <c r="M329" s="342"/>
      <c r="N329" s="342" t="s">
        <v>199</v>
      </c>
      <c r="O329" s="342"/>
      <c r="P329" s="342" t="s">
        <v>200</v>
      </c>
      <c r="Q329" s="342"/>
      <c r="R329" s="342" t="s">
        <v>201</v>
      </c>
      <c r="S329" s="342"/>
      <c r="T329" s="342" t="s">
        <v>46</v>
      </c>
      <c r="U329" s="342"/>
      <c r="V329" s="342" t="s">
        <v>202</v>
      </c>
      <c r="W329" s="342"/>
      <c r="X329" s="342" t="s">
        <v>47</v>
      </c>
      <c r="Y329" s="343"/>
    </row>
    <row r="330" spans="1:25" ht="15" customHeight="1">
      <c r="A330" s="339"/>
      <c r="B330" s="344" t="s">
        <v>113</v>
      </c>
      <c r="C330" s="345"/>
      <c r="D330" s="345" t="s">
        <v>27</v>
      </c>
      <c r="E330" s="345"/>
      <c r="F330" s="345" t="s">
        <v>27</v>
      </c>
      <c r="G330" s="345"/>
      <c r="H330" s="345" t="s">
        <v>27</v>
      </c>
      <c r="I330" s="345"/>
      <c r="J330" s="345" t="s">
        <v>27</v>
      </c>
      <c r="K330" s="345"/>
      <c r="L330" s="345" t="s">
        <v>27</v>
      </c>
      <c r="M330" s="345"/>
      <c r="N330" s="345" t="s">
        <v>27</v>
      </c>
      <c r="O330" s="345"/>
      <c r="P330" s="345" t="s">
        <v>27</v>
      </c>
      <c r="Q330" s="345"/>
      <c r="R330" s="345" t="s">
        <v>27</v>
      </c>
      <c r="S330" s="345"/>
      <c r="T330" s="345" t="s">
        <v>27</v>
      </c>
      <c r="U330" s="345"/>
      <c r="V330" s="345" t="s">
        <v>27</v>
      </c>
      <c r="W330" s="345"/>
      <c r="X330" s="345" t="s">
        <v>27</v>
      </c>
      <c r="Y330" s="346"/>
    </row>
    <row r="331" spans="1:25" ht="15" customHeight="1" thickBot="1">
      <c r="A331" s="340"/>
      <c r="B331" s="47" t="s">
        <v>4</v>
      </c>
      <c r="C331" s="48" t="s">
        <v>5</v>
      </c>
      <c r="D331" s="48" t="s">
        <v>4</v>
      </c>
      <c r="E331" s="48" t="s">
        <v>5</v>
      </c>
      <c r="F331" s="48" t="s">
        <v>4</v>
      </c>
      <c r="G331" s="48" t="s">
        <v>5</v>
      </c>
      <c r="H331" s="48" t="s">
        <v>4</v>
      </c>
      <c r="I331" s="48" t="s">
        <v>5</v>
      </c>
      <c r="J331" s="48" t="s">
        <v>4</v>
      </c>
      <c r="K331" s="48" t="s">
        <v>5</v>
      </c>
      <c r="L331" s="48" t="s">
        <v>4</v>
      </c>
      <c r="M331" s="48" t="s">
        <v>5</v>
      </c>
      <c r="N331" s="48" t="s">
        <v>4</v>
      </c>
      <c r="O331" s="48" t="s">
        <v>5</v>
      </c>
      <c r="P331" s="48" t="s">
        <v>4</v>
      </c>
      <c r="Q331" s="48" t="s">
        <v>5</v>
      </c>
      <c r="R331" s="48" t="s">
        <v>4</v>
      </c>
      <c r="S331" s="48" t="s">
        <v>5</v>
      </c>
      <c r="T331" s="48" t="s">
        <v>4</v>
      </c>
      <c r="U331" s="48" t="s">
        <v>5</v>
      </c>
      <c r="V331" s="48" t="s">
        <v>4</v>
      </c>
      <c r="W331" s="48" t="s">
        <v>5</v>
      </c>
      <c r="X331" s="48" t="s">
        <v>4</v>
      </c>
      <c r="Y331" s="49" t="s">
        <v>5</v>
      </c>
    </row>
    <row r="332" spans="1:25" ht="15.75" thickTop="1">
      <c r="A332" s="2" t="s">
        <v>6</v>
      </c>
      <c r="B332" s="5">
        <v>0</v>
      </c>
      <c r="C332" s="6">
        <v>0</v>
      </c>
      <c r="D332" s="7">
        <v>0</v>
      </c>
      <c r="E332" s="6">
        <v>0</v>
      </c>
      <c r="F332" s="7">
        <v>0</v>
      </c>
      <c r="G332" s="6">
        <v>0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  <c r="N332" s="7">
        <v>0</v>
      </c>
      <c r="O332" s="6">
        <v>0</v>
      </c>
      <c r="P332" s="7">
        <v>0</v>
      </c>
      <c r="Q332" s="6">
        <v>0</v>
      </c>
      <c r="R332" s="7">
        <v>0</v>
      </c>
      <c r="S332" s="6">
        <v>0</v>
      </c>
      <c r="T332" s="7">
        <v>2</v>
      </c>
      <c r="U332" s="6">
        <v>0.28571428571428575</v>
      </c>
      <c r="V332" s="7">
        <v>0</v>
      </c>
      <c r="W332" s="6">
        <v>0</v>
      </c>
      <c r="X332" s="7">
        <v>0</v>
      </c>
      <c r="Y332" s="8">
        <v>0</v>
      </c>
    </row>
    <row r="333" spans="1:25" ht="15.75" customHeight="1">
      <c r="A333" s="3" t="s">
        <v>7</v>
      </c>
      <c r="B333" s="9">
        <v>0</v>
      </c>
      <c r="C333" s="10">
        <v>0</v>
      </c>
      <c r="D333" s="11">
        <v>0</v>
      </c>
      <c r="E333" s="10">
        <v>0</v>
      </c>
      <c r="F333" s="11">
        <v>0</v>
      </c>
      <c r="G333" s="10">
        <v>0</v>
      </c>
      <c r="H333" s="11">
        <v>0</v>
      </c>
      <c r="I333" s="10">
        <v>0</v>
      </c>
      <c r="J333" s="11">
        <v>0</v>
      </c>
      <c r="K333" s="10">
        <v>0</v>
      </c>
      <c r="L333" s="11">
        <v>0</v>
      </c>
      <c r="M333" s="10">
        <v>0</v>
      </c>
      <c r="N333" s="11">
        <v>0</v>
      </c>
      <c r="O333" s="10">
        <v>0</v>
      </c>
      <c r="P333" s="11">
        <v>0</v>
      </c>
      <c r="Q333" s="10">
        <v>0</v>
      </c>
      <c r="R333" s="11">
        <v>0</v>
      </c>
      <c r="S333" s="10">
        <v>0</v>
      </c>
      <c r="T333" s="11">
        <v>1</v>
      </c>
      <c r="U333" s="10">
        <v>8.3333333333333343E-2</v>
      </c>
      <c r="V333" s="11">
        <v>0</v>
      </c>
      <c r="W333" s="10">
        <v>0</v>
      </c>
      <c r="X333" s="11">
        <v>0</v>
      </c>
      <c r="Y333" s="12">
        <v>0</v>
      </c>
    </row>
    <row r="334" spans="1:25" ht="16.5" customHeight="1">
      <c r="A334" s="3" t="s">
        <v>8</v>
      </c>
      <c r="B334" s="9">
        <v>2</v>
      </c>
      <c r="C334" s="10">
        <v>2.5000000000000001E-2</v>
      </c>
      <c r="D334" s="11">
        <v>1</v>
      </c>
      <c r="E334" s="10">
        <v>1.2658227848101267E-2</v>
      </c>
      <c r="F334" s="11">
        <v>0</v>
      </c>
      <c r="G334" s="10">
        <v>0</v>
      </c>
      <c r="H334" s="11">
        <v>0</v>
      </c>
      <c r="I334" s="10">
        <v>0</v>
      </c>
      <c r="J334" s="11">
        <v>0</v>
      </c>
      <c r="K334" s="10">
        <v>0</v>
      </c>
      <c r="L334" s="11">
        <v>0</v>
      </c>
      <c r="M334" s="10">
        <v>0</v>
      </c>
      <c r="N334" s="11">
        <v>0</v>
      </c>
      <c r="O334" s="10">
        <v>0</v>
      </c>
      <c r="P334" s="11">
        <v>0</v>
      </c>
      <c r="Q334" s="10">
        <v>0</v>
      </c>
      <c r="R334" s="11">
        <v>1</v>
      </c>
      <c r="S334" s="10">
        <v>1.2658227848101267E-2</v>
      </c>
      <c r="T334" s="11">
        <v>6</v>
      </c>
      <c r="U334" s="10">
        <v>7.1428571428571438E-2</v>
      </c>
      <c r="V334" s="11">
        <v>0</v>
      </c>
      <c r="W334" s="10">
        <v>0</v>
      </c>
      <c r="X334" s="11">
        <v>0</v>
      </c>
      <c r="Y334" s="12">
        <v>0</v>
      </c>
    </row>
    <row r="335" spans="1:25" ht="15" customHeight="1">
      <c r="A335" s="3" t="s">
        <v>9</v>
      </c>
      <c r="B335" s="9">
        <v>1</v>
      </c>
      <c r="C335" s="10">
        <v>2.9411764705882356E-2</v>
      </c>
      <c r="D335" s="11">
        <v>1</v>
      </c>
      <c r="E335" s="10">
        <v>2.9411764705882356E-2</v>
      </c>
      <c r="F335" s="11">
        <v>0</v>
      </c>
      <c r="G335" s="10">
        <v>0</v>
      </c>
      <c r="H335" s="11">
        <v>0</v>
      </c>
      <c r="I335" s="10">
        <v>0</v>
      </c>
      <c r="J335" s="11">
        <v>0</v>
      </c>
      <c r="K335" s="10">
        <v>0</v>
      </c>
      <c r="L335" s="11">
        <v>0</v>
      </c>
      <c r="M335" s="10">
        <v>0</v>
      </c>
      <c r="N335" s="11">
        <v>0</v>
      </c>
      <c r="O335" s="10">
        <v>0</v>
      </c>
      <c r="P335" s="11">
        <v>0</v>
      </c>
      <c r="Q335" s="10">
        <v>0</v>
      </c>
      <c r="R335" s="11">
        <v>0</v>
      </c>
      <c r="S335" s="10">
        <v>0</v>
      </c>
      <c r="T335" s="11">
        <v>2</v>
      </c>
      <c r="U335" s="10">
        <v>5.7142857142857141E-2</v>
      </c>
      <c r="V335" s="11">
        <v>0</v>
      </c>
      <c r="W335" s="10">
        <v>0</v>
      </c>
      <c r="X335" s="11">
        <v>0</v>
      </c>
      <c r="Y335" s="12">
        <v>0</v>
      </c>
    </row>
    <row r="336" spans="1:25" ht="15" customHeight="1" thickBot="1">
      <c r="A336" s="4" t="s">
        <v>10</v>
      </c>
      <c r="B336" s="13">
        <v>3</v>
      </c>
      <c r="C336" s="14">
        <v>2.3076923076923075E-2</v>
      </c>
      <c r="D336" s="15">
        <v>2</v>
      </c>
      <c r="E336" s="14">
        <v>1.550387596899225E-2</v>
      </c>
      <c r="F336" s="15">
        <v>0</v>
      </c>
      <c r="G336" s="14">
        <v>0</v>
      </c>
      <c r="H336" s="15">
        <v>0</v>
      </c>
      <c r="I336" s="14">
        <v>0</v>
      </c>
      <c r="J336" s="15">
        <v>0</v>
      </c>
      <c r="K336" s="14">
        <v>0</v>
      </c>
      <c r="L336" s="15">
        <v>0</v>
      </c>
      <c r="M336" s="14">
        <v>0</v>
      </c>
      <c r="N336" s="15">
        <v>0</v>
      </c>
      <c r="O336" s="14">
        <v>0</v>
      </c>
      <c r="P336" s="15">
        <v>0</v>
      </c>
      <c r="Q336" s="14">
        <v>0</v>
      </c>
      <c r="R336" s="15">
        <v>1</v>
      </c>
      <c r="S336" s="18">
        <v>7.8125E-3</v>
      </c>
      <c r="T336" s="15">
        <v>11</v>
      </c>
      <c r="U336" s="14">
        <v>7.9710144927536225E-2</v>
      </c>
      <c r="V336" s="15">
        <v>0</v>
      </c>
      <c r="W336" s="14">
        <v>0</v>
      </c>
      <c r="X336" s="15">
        <v>0</v>
      </c>
      <c r="Y336" s="16">
        <v>0</v>
      </c>
    </row>
    <row r="339" spans="1:29" ht="18">
      <c r="A339" s="1"/>
    </row>
    <row r="341" spans="1:29" ht="18" customHeight="1" thickBot="1">
      <c r="A341" s="316" t="s">
        <v>203</v>
      </c>
      <c r="B341" s="317"/>
      <c r="C341" s="317"/>
      <c r="D341" s="317"/>
      <c r="E341" s="317"/>
      <c r="F341" s="317"/>
      <c r="G341" s="317"/>
      <c r="H341" s="317"/>
      <c r="I341" s="317"/>
      <c r="J341" s="317"/>
      <c r="K341" s="317"/>
      <c r="L341" s="317"/>
      <c r="M341" s="317"/>
      <c r="N341" s="317"/>
      <c r="O341" s="317"/>
      <c r="P341" s="317"/>
      <c r="Q341" s="317"/>
      <c r="R341" s="317"/>
      <c r="S341" s="317"/>
      <c r="T341" s="317"/>
      <c r="U341" s="317"/>
      <c r="V341" s="317"/>
      <c r="W341" s="317"/>
      <c r="X341" s="317"/>
      <c r="Y341" s="317"/>
      <c r="Z341" s="317"/>
      <c r="AA341" s="317"/>
      <c r="AB341" s="317"/>
      <c r="AC341" s="274"/>
    </row>
    <row r="342" spans="1:29" ht="42.75" customHeight="1" thickTop="1" thickBot="1">
      <c r="A342" s="305" t="s">
        <v>372</v>
      </c>
      <c r="B342" s="318" t="s">
        <v>204</v>
      </c>
      <c r="C342" s="319"/>
      <c r="D342" s="309"/>
      <c r="E342" s="320" t="s">
        <v>205</v>
      </c>
      <c r="F342" s="319"/>
      <c r="G342" s="309"/>
      <c r="H342" s="320" t="s">
        <v>206</v>
      </c>
      <c r="I342" s="319"/>
      <c r="J342" s="309"/>
      <c r="K342" s="320" t="s">
        <v>207</v>
      </c>
      <c r="L342" s="319"/>
      <c r="M342" s="309"/>
      <c r="N342" s="320" t="s">
        <v>208</v>
      </c>
      <c r="O342" s="319"/>
      <c r="P342" s="309"/>
      <c r="Q342" s="320" t="s">
        <v>209</v>
      </c>
      <c r="R342" s="319"/>
      <c r="S342" s="309"/>
      <c r="T342" s="320" t="s">
        <v>210</v>
      </c>
      <c r="U342" s="319"/>
      <c r="V342" s="309"/>
      <c r="W342" s="320" t="s">
        <v>211</v>
      </c>
      <c r="X342" s="319"/>
      <c r="Y342" s="309"/>
      <c r="Z342" s="310" t="s">
        <v>212</v>
      </c>
      <c r="AA342" s="319"/>
      <c r="AB342" s="311"/>
      <c r="AC342" s="274"/>
    </row>
    <row r="343" spans="1:29" ht="15" customHeight="1" thickBot="1">
      <c r="A343" s="307"/>
      <c r="B343" s="76" t="s">
        <v>4</v>
      </c>
      <c r="C343" s="77" t="s">
        <v>149</v>
      </c>
      <c r="D343" s="77" t="s">
        <v>150</v>
      </c>
      <c r="E343" s="77" t="s">
        <v>4</v>
      </c>
      <c r="F343" s="77" t="s">
        <v>149</v>
      </c>
      <c r="G343" s="77" t="s">
        <v>150</v>
      </c>
      <c r="H343" s="77" t="s">
        <v>4</v>
      </c>
      <c r="I343" s="77" t="s">
        <v>149</v>
      </c>
      <c r="J343" s="77" t="s">
        <v>150</v>
      </c>
      <c r="K343" s="77" t="s">
        <v>4</v>
      </c>
      <c r="L343" s="77" t="s">
        <v>149</v>
      </c>
      <c r="M343" s="77" t="s">
        <v>150</v>
      </c>
      <c r="N343" s="77" t="s">
        <v>4</v>
      </c>
      <c r="O343" s="77" t="s">
        <v>149</v>
      </c>
      <c r="P343" s="77" t="s">
        <v>150</v>
      </c>
      <c r="Q343" s="77" t="s">
        <v>4</v>
      </c>
      <c r="R343" s="77" t="s">
        <v>149</v>
      </c>
      <c r="S343" s="77" t="s">
        <v>150</v>
      </c>
      <c r="T343" s="77" t="s">
        <v>4</v>
      </c>
      <c r="U343" s="77" t="s">
        <v>149</v>
      </c>
      <c r="V343" s="77" t="s">
        <v>150</v>
      </c>
      <c r="W343" s="77" t="s">
        <v>4</v>
      </c>
      <c r="X343" s="77" t="s">
        <v>149</v>
      </c>
      <c r="Y343" s="77" t="s">
        <v>150</v>
      </c>
      <c r="Z343" s="77" t="s">
        <v>4</v>
      </c>
      <c r="AA343" s="77" t="s">
        <v>149</v>
      </c>
      <c r="AB343" s="78" t="s">
        <v>150</v>
      </c>
      <c r="AC343" s="274"/>
    </row>
    <row r="344" spans="1:29" ht="15.75" thickTop="1">
      <c r="A344" s="61" t="s">
        <v>6</v>
      </c>
      <c r="B344" s="62">
        <v>2</v>
      </c>
      <c r="C344" s="276">
        <v>3.5</v>
      </c>
      <c r="D344" s="276">
        <v>0.70710678118654757</v>
      </c>
      <c r="E344" s="64">
        <v>2</v>
      </c>
      <c r="F344" s="276">
        <v>2</v>
      </c>
      <c r="G344" s="276">
        <v>1.4142135623730951</v>
      </c>
      <c r="H344" s="64">
        <v>2</v>
      </c>
      <c r="I344" s="276">
        <v>4.5</v>
      </c>
      <c r="J344" s="276">
        <v>3.5355339059327378</v>
      </c>
      <c r="K344" s="64">
        <v>2</v>
      </c>
      <c r="L344" s="276">
        <v>4</v>
      </c>
      <c r="M344" s="276">
        <v>2.8284271247461903</v>
      </c>
      <c r="N344" s="64">
        <v>2</v>
      </c>
      <c r="O344" s="276">
        <v>3</v>
      </c>
      <c r="P344" s="276">
        <v>0</v>
      </c>
      <c r="Q344" s="64">
        <v>2</v>
      </c>
      <c r="R344" s="276">
        <v>3</v>
      </c>
      <c r="S344" s="276">
        <v>0</v>
      </c>
      <c r="T344" s="64">
        <v>2</v>
      </c>
      <c r="U344" s="276">
        <v>4</v>
      </c>
      <c r="V344" s="276">
        <v>1.4142135623730951</v>
      </c>
      <c r="W344" s="64">
        <v>2</v>
      </c>
      <c r="X344" s="276">
        <v>3</v>
      </c>
      <c r="Y344" s="276">
        <v>1.4142135623730951</v>
      </c>
      <c r="Z344" s="64">
        <v>2</v>
      </c>
      <c r="AA344" s="276">
        <v>3.5</v>
      </c>
      <c r="AB344" s="277">
        <v>0.70710678118654757</v>
      </c>
      <c r="AC344" s="274"/>
    </row>
    <row r="345" spans="1:29" ht="15" customHeight="1">
      <c r="A345" s="66" t="s">
        <v>7</v>
      </c>
      <c r="B345" s="67">
        <v>1</v>
      </c>
      <c r="C345" s="264">
        <v>2</v>
      </c>
      <c r="D345" s="288" t="s">
        <v>479</v>
      </c>
      <c r="E345" s="69">
        <v>1</v>
      </c>
      <c r="F345" s="264">
        <v>1</v>
      </c>
      <c r="G345" s="288" t="s">
        <v>479</v>
      </c>
      <c r="H345" s="69">
        <v>1</v>
      </c>
      <c r="I345" s="264">
        <v>2</v>
      </c>
      <c r="J345" s="288" t="s">
        <v>479</v>
      </c>
      <c r="K345" s="69">
        <v>1</v>
      </c>
      <c r="L345" s="264">
        <v>6</v>
      </c>
      <c r="M345" s="288" t="s">
        <v>479</v>
      </c>
      <c r="N345" s="69">
        <v>1</v>
      </c>
      <c r="O345" s="264">
        <v>1</v>
      </c>
      <c r="P345" s="288" t="s">
        <v>479</v>
      </c>
      <c r="Q345" s="69">
        <v>1</v>
      </c>
      <c r="R345" s="264">
        <v>7</v>
      </c>
      <c r="S345" s="288" t="s">
        <v>479</v>
      </c>
      <c r="T345" s="69">
        <v>1</v>
      </c>
      <c r="U345" s="264">
        <v>1</v>
      </c>
      <c r="V345" s="288" t="s">
        <v>479</v>
      </c>
      <c r="W345" s="69">
        <v>1</v>
      </c>
      <c r="X345" s="264">
        <v>1</v>
      </c>
      <c r="Y345" s="288" t="s">
        <v>479</v>
      </c>
      <c r="Z345" s="69">
        <v>1</v>
      </c>
      <c r="AA345" s="264">
        <v>1</v>
      </c>
      <c r="AB345" s="289" t="s">
        <v>479</v>
      </c>
      <c r="AC345" s="274"/>
    </row>
    <row r="346" spans="1:29">
      <c r="A346" s="66" t="s">
        <v>8</v>
      </c>
      <c r="B346" s="67">
        <v>6</v>
      </c>
      <c r="C346" s="264">
        <v>1.8333333333333333</v>
      </c>
      <c r="D346" s="264">
        <v>0.752772652709081</v>
      </c>
      <c r="E346" s="69">
        <v>6</v>
      </c>
      <c r="F346" s="264">
        <v>2.833333333333333</v>
      </c>
      <c r="G346" s="264">
        <v>2.228601953392904</v>
      </c>
      <c r="H346" s="69">
        <v>6</v>
      </c>
      <c r="I346" s="264">
        <v>4.166666666666667</v>
      </c>
      <c r="J346" s="264">
        <v>1.7224014243685084</v>
      </c>
      <c r="K346" s="69">
        <v>6</v>
      </c>
      <c r="L346" s="264">
        <v>4.333333333333333</v>
      </c>
      <c r="M346" s="264">
        <v>2.1602468994692865</v>
      </c>
      <c r="N346" s="69">
        <v>6</v>
      </c>
      <c r="O346" s="264">
        <v>2.5</v>
      </c>
      <c r="P346" s="264">
        <v>0.83666002653407545</v>
      </c>
      <c r="Q346" s="69">
        <v>6</v>
      </c>
      <c r="R346" s="264">
        <v>3</v>
      </c>
      <c r="S346" s="264">
        <v>1.4142135623730951</v>
      </c>
      <c r="T346" s="69">
        <v>6</v>
      </c>
      <c r="U346" s="264">
        <v>2.5</v>
      </c>
      <c r="V346" s="264">
        <v>1.3784048752090221</v>
      </c>
      <c r="W346" s="69">
        <v>6</v>
      </c>
      <c r="X346" s="264">
        <v>2.6666666666666665</v>
      </c>
      <c r="Y346" s="264">
        <v>1.3662601021279464</v>
      </c>
      <c r="Z346" s="69">
        <v>6</v>
      </c>
      <c r="AA346" s="264">
        <v>4.166666666666667</v>
      </c>
      <c r="AB346" s="278">
        <v>1.1690451944500122</v>
      </c>
      <c r="AC346" s="274"/>
    </row>
    <row r="347" spans="1:29" ht="15" customHeight="1">
      <c r="A347" s="66" t="s">
        <v>9</v>
      </c>
      <c r="B347" s="67">
        <v>2</v>
      </c>
      <c r="C347" s="264">
        <v>3</v>
      </c>
      <c r="D347" s="264">
        <v>1.4142135623730951</v>
      </c>
      <c r="E347" s="69">
        <v>2</v>
      </c>
      <c r="F347" s="264">
        <v>2.5</v>
      </c>
      <c r="G347" s="264">
        <v>0.70710678118654757</v>
      </c>
      <c r="H347" s="69">
        <v>2</v>
      </c>
      <c r="I347" s="264">
        <v>4</v>
      </c>
      <c r="J347" s="264">
        <v>2.8284271247461903</v>
      </c>
      <c r="K347" s="69">
        <v>2</v>
      </c>
      <c r="L347" s="264">
        <v>5</v>
      </c>
      <c r="M347" s="264">
        <v>1.4142135623730951</v>
      </c>
      <c r="N347" s="69">
        <v>2</v>
      </c>
      <c r="O347" s="264">
        <v>3</v>
      </c>
      <c r="P347" s="264">
        <v>0</v>
      </c>
      <c r="Q347" s="69">
        <v>2</v>
      </c>
      <c r="R347" s="264">
        <v>4.5</v>
      </c>
      <c r="S347" s="264">
        <v>3.5355339059327378</v>
      </c>
      <c r="T347" s="69">
        <v>2</v>
      </c>
      <c r="U347" s="264">
        <v>3.5</v>
      </c>
      <c r="V347" s="264">
        <v>3.5355339059327378</v>
      </c>
      <c r="W347" s="69">
        <v>2</v>
      </c>
      <c r="X347" s="264">
        <v>2</v>
      </c>
      <c r="Y347" s="264">
        <v>1.4142135623730951</v>
      </c>
      <c r="Z347" s="69">
        <v>2</v>
      </c>
      <c r="AA347" s="264">
        <v>3.5</v>
      </c>
      <c r="AB347" s="278">
        <v>0.70710678118654757</v>
      </c>
      <c r="AC347" s="274"/>
    </row>
    <row r="348" spans="1:29" ht="15" customHeight="1" thickBot="1">
      <c r="A348" s="71" t="s">
        <v>10</v>
      </c>
      <c r="B348" s="72">
        <v>11</v>
      </c>
      <c r="C348" s="279">
        <v>2.3636363636363638</v>
      </c>
      <c r="D348" s="279">
        <v>1.0269106361049409</v>
      </c>
      <c r="E348" s="74">
        <v>11</v>
      </c>
      <c r="F348" s="279">
        <v>2.4545454545454546</v>
      </c>
      <c r="G348" s="279">
        <v>1.7529196424044293</v>
      </c>
      <c r="H348" s="74">
        <v>11</v>
      </c>
      <c r="I348" s="279">
        <v>3.9999999999999996</v>
      </c>
      <c r="J348" s="279">
        <v>2</v>
      </c>
      <c r="K348" s="74">
        <v>11</v>
      </c>
      <c r="L348" s="279">
        <v>4.5454545454545459</v>
      </c>
      <c r="M348" s="279">
        <v>1.916436086262016</v>
      </c>
      <c r="N348" s="74">
        <v>11</v>
      </c>
      <c r="O348" s="279">
        <v>2.5454545454545454</v>
      </c>
      <c r="P348" s="279">
        <v>0.82019953226472431</v>
      </c>
      <c r="Q348" s="74">
        <v>11</v>
      </c>
      <c r="R348" s="279">
        <v>3.6363636363636367</v>
      </c>
      <c r="S348" s="279">
        <v>1.9632996344280855</v>
      </c>
      <c r="T348" s="74">
        <v>11</v>
      </c>
      <c r="U348" s="279">
        <v>2.8181818181818179</v>
      </c>
      <c r="V348" s="279">
        <v>1.7786613965666325</v>
      </c>
      <c r="W348" s="74">
        <v>11</v>
      </c>
      <c r="X348" s="279">
        <v>2.4545454545454541</v>
      </c>
      <c r="Y348" s="279">
        <v>1.2933395813657265</v>
      </c>
      <c r="Z348" s="74">
        <v>11</v>
      </c>
      <c r="AA348" s="279">
        <v>3.6363636363636358</v>
      </c>
      <c r="AB348" s="280">
        <v>1.2862913567871994</v>
      </c>
      <c r="AC348" s="274"/>
    </row>
    <row r="349" spans="1:29" ht="15.75" thickTop="1"/>
    <row r="351" spans="1:29" ht="23.25">
      <c r="A351" s="50" t="s">
        <v>274</v>
      </c>
    </row>
    <row r="352" spans="1:29">
      <c r="A352" s="385" t="s">
        <v>492</v>
      </c>
    </row>
    <row r="353" spans="1:9" ht="18" customHeight="1" thickBot="1">
      <c r="A353" s="337" t="s">
        <v>213</v>
      </c>
      <c r="B353" s="337"/>
      <c r="C353" s="337"/>
      <c r="D353" s="337"/>
      <c r="E353" s="337"/>
      <c r="F353" s="337"/>
      <c r="G353" s="337"/>
    </row>
    <row r="354" spans="1:9" ht="15" customHeight="1" thickTop="1">
      <c r="A354" s="338"/>
      <c r="B354" s="341" t="s">
        <v>214</v>
      </c>
      <c r="C354" s="342"/>
      <c r="D354" s="342"/>
      <c r="E354" s="342"/>
      <c r="F354" s="342"/>
      <c r="G354" s="343"/>
    </row>
    <row r="355" spans="1:9" ht="27" customHeight="1">
      <c r="A355" s="339"/>
      <c r="B355" s="344" t="s">
        <v>215</v>
      </c>
      <c r="C355" s="345"/>
      <c r="D355" s="345" t="s">
        <v>216</v>
      </c>
      <c r="E355" s="345"/>
      <c r="F355" s="345" t="s">
        <v>47</v>
      </c>
      <c r="G355" s="346"/>
    </row>
    <row r="356" spans="1:9" ht="15" customHeight="1" thickBot="1">
      <c r="A356" s="340"/>
      <c r="B356" s="47" t="s">
        <v>4</v>
      </c>
      <c r="C356" s="48" t="s">
        <v>5</v>
      </c>
      <c r="D356" s="48" t="s">
        <v>4</v>
      </c>
      <c r="E356" s="48" t="s">
        <v>5</v>
      </c>
      <c r="F356" s="48" t="s">
        <v>4</v>
      </c>
      <c r="G356" s="49" t="s">
        <v>5</v>
      </c>
    </row>
    <row r="357" spans="1:9" ht="15.75" thickTop="1">
      <c r="A357" s="2" t="s">
        <v>8</v>
      </c>
      <c r="B357" s="5">
        <v>1</v>
      </c>
      <c r="C357" s="6">
        <v>1</v>
      </c>
      <c r="D357" s="7">
        <v>0</v>
      </c>
      <c r="E357" s="6">
        <v>0</v>
      </c>
      <c r="F357" s="7">
        <v>0</v>
      </c>
      <c r="G357" s="8">
        <v>0</v>
      </c>
    </row>
    <row r="358" spans="1:9" ht="15" customHeight="1" thickBot="1">
      <c r="A358" s="4" t="s">
        <v>10</v>
      </c>
      <c r="B358" s="13">
        <v>1</v>
      </c>
      <c r="C358" s="14">
        <v>1</v>
      </c>
      <c r="D358" s="15">
        <v>0</v>
      </c>
      <c r="E358" s="14">
        <v>0</v>
      </c>
      <c r="F358" s="15">
        <v>0</v>
      </c>
      <c r="G358" s="16">
        <v>0</v>
      </c>
    </row>
    <row r="361" spans="1:9" ht="32.25" thickBot="1">
      <c r="A361" s="46" t="s">
        <v>275</v>
      </c>
      <c r="B361" s="46"/>
      <c r="C361" s="46"/>
      <c r="D361" s="46"/>
      <c r="E361" s="46"/>
      <c r="F361" s="46"/>
      <c r="G361" s="46"/>
      <c r="H361" s="46"/>
      <c r="I361" s="46"/>
    </row>
    <row r="363" spans="1:9" ht="18" customHeight="1" thickBot="1">
      <c r="A363" s="337" t="s">
        <v>217</v>
      </c>
      <c r="B363" s="337"/>
      <c r="C363" s="337"/>
      <c r="D363" s="337"/>
      <c r="E363" s="337"/>
      <c r="F363" s="337"/>
      <c r="G363" s="337"/>
      <c r="H363" s="337"/>
      <c r="I363" s="337"/>
    </row>
    <row r="364" spans="1:9" ht="15" customHeight="1" thickTop="1">
      <c r="A364" s="338"/>
      <c r="B364" s="341" t="s">
        <v>218</v>
      </c>
      <c r="C364" s="342"/>
      <c r="D364" s="342"/>
      <c r="E364" s="342"/>
      <c r="F364" s="342" t="s">
        <v>219</v>
      </c>
      <c r="G364" s="342"/>
      <c r="H364" s="342"/>
      <c r="I364" s="343"/>
    </row>
    <row r="365" spans="1:9" ht="15" customHeight="1">
      <c r="A365" s="339"/>
      <c r="B365" s="344" t="s">
        <v>112</v>
      </c>
      <c r="C365" s="345"/>
      <c r="D365" s="345" t="s">
        <v>113</v>
      </c>
      <c r="E365" s="345"/>
      <c r="F365" s="345" t="s">
        <v>112</v>
      </c>
      <c r="G365" s="345"/>
      <c r="H365" s="345" t="s">
        <v>113</v>
      </c>
      <c r="I365" s="346"/>
    </row>
    <row r="366" spans="1:9" ht="15" customHeight="1" thickBot="1">
      <c r="A366" s="340"/>
      <c r="B366" s="47" t="s">
        <v>4</v>
      </c>
      <c r="C366" s="48" t="s">
        <v>5</v>
      </c>
      <c r="D366" s="48" t="s">
        <v>4</v>
      </c>
      <c r="E366" s="48" t="s">
        <v>5</v>
      </c>
      <c r="F366" s="48" t="s">
        <v>4</v>
      </c>
      <c r="G366" s="48" t="s">
        <v>5</v>
      </c>
      <c r="H366" s="48" t="s">
        <v>4</v>
      </c>
      <c r="I366" s="49" t="s">
        <v>5</v>
      </c>
    </row>
    <row r="367" spans="1:9" ht="15.75" thickTop="1">
      <c r="A367" s="2" t="s">
        <v>6</v>
      </c>
      <c r="B367" s="5">
        <v>2</v>
      </c>
      <c r="C367" s="6">
        <v>0.28571428571428575</v>
      </c>
      <c r="D367" s="7">
        <v>5</v>
      </c>
      <c r="E367" s="6">
        <v>0.7142857142857143</v>
      </c>
      <c r="F367" s="7">
        <v>0</v>
      </c>
      <c r="G367" s="6">
        <v>0</v>
      </c>
      <c r="H367" s="7">
        <v>7</v>
      </c>
      <c r="I367" s="8">
        <v>1</v>
      </c>
    </row>
    <row r="368" spans="1:9" ht="15.75" customHeight="1">
      <c r="A368" s="3" t="s">
        <v>7</v>
      </c>
      <c r="B368" s="9">
        <v>3</v>
      </c>
      <c r="C368" s="10">
        <v>0.25</v>
      </c>
      <c r="D368" s="11">
        <v>9</v>
      </c>
      <c r="E368" s="10">
        <v>0.75</v>
      </c>
      <c r="F368" s="11">
        <v>1</v>
      </c>
      <c r="G368" s="10">
        <v>8.3333333333333343E-2</v>
      </c>
      <c r="H368" s="11">
        <v>11</v>
      </c>
      <c r="I368" s="12">
        <v>0.91666666666666674</v>
      </c>
    </row>
    <row r="369" spans="1:17">
      <c r="A369" s="3" t="s">
        <v>8</v>
      </c>
      <c r="B369" s="9">
        <v>15</v>
      </c>
      <c r="C369" s="10">
        <v>0.18072289156626506</v>
      </c>
      <c r="D369" s="11">
        <v>68</v>
      </c>
      <c r="E369" s="10">
        <v>0.81927710843373491</v>
      </c>
      <c r="F369" s="11">
        <v>13</v>
      </c>
      <c r="G369" s="10">
        <v>0.15662650602409639</v>
      </c>
      <c r="H369" s="11">
        <v>70</v>
      </c>
      <c r="I369" s="12">
        <v>0.84337349397590355</v>
      </c>
    </row>
    <row r="370" spans="1:17" ht="15" customHeight="1">
      <c r="A370" s="3" t="s">
        <v>9</v>
      </c>
      <c r="B370" s="9">
        <v>12</v>
      </c>
      <c r="C370" s="10">
        <v>0.34285714285714286</v>
      </c>
      <c r="D370" s="11">
        <v>23</v>
      </c>
      <c r="E370" s="10">
        <v>0.65714285714285703</v>
      </c>
      <c r="F370" s="11">
        <v>7</v>
      </c>
      <c r="G370" s="10">
        <v>0.2</v>
      </c>
      <c r="H370" s="11">
        <v>28</v>
      </c>
      <c r="I370" s="12">
        <v>0.8</v>
      </c>
    </row>
    <row r="371" spans="1:17" ht="15" customHeight="1" thickBot="1">
      <c r="A371" s="4" t="s">
        <v>10</v>
      </c>
      <c r="B371" s="13">
        <v>32</v>
      </c>
      <c r="C371" s="14">
        <v>0.23357664233576642</v>
      </c>
      <c r="D371" s="15">
        <v>105</v>
      </c>
      <c r="E371" s="14">
        <v>0.76642335766423353</v>
      </c>
      <c r="F371" s="15">
        <v>21</v>
      </c>
      <c r="G371" s="14">
        <v>0.15328467153284672</v>
      </c>
      <c r="H371" s="15">
        <v>116</v>
      </c>
      <c r="I371" s="16">
        <v>0.84671532846715325</v>
      </c>
    </row>
    <row r="374" spans="1:17" ht="18">
      <c r="A374" s="1"/>
    </row>
    <row r="376" spans="1:17" ht="18" customHeight="1" thickBot="1">
      <c r="A376" s="337" t="s">
        <v>220</v>
      </c>
      <c r="B376" s="337"/>
      <c r="C376" s="337"/>
      <c r="D376" s="337"/>
      <c r="E376" s="337"/>
      <c r="F376" s="337"/>
      <c r="G376" s="337"/>
      <c r="H376" s="337"/>
      <c r="I376" s="337"/>
      <c r="J376" s="337"/>
      <c r="K376" s="337"/>
      <c r="L376" s="337"/>
      <c r="M376" s="337"/>
      <c r="N376" s="337"/>
      <c r="O376" s="337"/>
      <c r="P376" s="337"/>
      <c r="Q376" s="337"/>
    </row>
    <row r="377" spans="1:17" ht="15" customHeight="1" thickTop="1">
      <c r="A377" s="338"/>
      <c r="B377" s="341" t="s">
        <v>221</v>
      </c>
      <c r="C377" s="342"/>
      <c r="D377" s="342"/>
      <c r="E377" s="342"/>
      <c r="F377" s="342"/>
      <c r="G377" s="342"/>
      <c r="H377" s="342"/>
      <c r="I377" s="342"/>
      <c r="J377" s="342"/>
      <c r="K377" s="342"/>
      <c r="L377" s="342"/>
      <c r="M377" s="342"/>
      <c r="N377" s="342" t="s">
        <v>222</v>
      </c>
      <c r="O377" s="342"/>
      <c r="P377" s="342"/>
      <c r="Q377" s="343"/>
    </row>
    <row r="378" spans="1:17" ht="27" customHeight="1">
      <c r="A378" s="339"/>
      <c r="B378" s="344" t="s">
        <v>26</v>
      </c>
      <c r="C378" s="345"/>
      <c r="D378" s="345" t="s">
        <v>223</v>
      </c>
      <c r="E378" s="345"/>
      <c r="F378" s="345" t="s">
        <v>224</v>
      </c>
      <c r="G378" s="345"/>
      <c r="H378" s="345" t="s">
        <v>225</v>
      </c>
      <c r="I378" s="345"/>
      <c r="J378" s="345" t="s">
        <v>226</v>
      </c>
      <c r="K378" s="345"/>
      <c r="L378" s="345" t="s">
        <v>227</v>
      </c>
      <c r="M378" s="345"/>
      <c r="N378" s="345" t="s">
        <v>112</v>
      </c>
      <c r="O378" s="345"/>
      <c r="P378" s="345" t="s">
        <v>113</v>
      </c>
      <c r="Q378" s="346"/>
    </row>
    <row r="379" spans="1:17" ht="15" customHeight="1" thickBot="1">
      <c r="A379" s="340"/>
      <c r="B379" s="47" t="s">
        <v>4</v>
      </c>
      <c r="C379" s="48" t="s">
        <v>5</v>
      </c>
      <c r="D379" s="48" t="s">
        <v>4</v>
      </c>
      <c r="E379" s="48" t="s">
        <v>5</v>
      </c>
      <c r="F379" s="48" t="s">
        <v>4</v>
      </c>
      <c r="G379" s="48" t="s">
        <v>5</v>
      </c>
      <c r="H379" s="48" t="s">
        <v>4</v>
      </c>
      <c r="I379" s="48" t="s">
        <v>5</v>
      </c>
      <c r="J379" s="48" t="s">
        <v>4</v>
      </c>
      <c r="K379" s="48" t="s">
        <v>5</v>
      </c>
      <c r="L379" s="48" t="s">
        <v>4</v>
      </c>
      <c r="M379" s="48" t="s">
        <v>5</v>
      </c>
      <c r="N379" s="48" t="s">
        <v>4</v>
      </c>
      <c r="O379" s="48" t="s">
        <v>5</v>
      </c>
      <c r="P379" s="48" t="s">
        <v>4</v>
      </c>
      <c r="Q379" s="49" t="s">
        <v>5</v>
      </c>
    </row>
    <row r="380" spans="1:17" ht="15.75" thickTop="1">
      <c r="A380" s="2" t="s">
        <v>6</v>
      </c>
      <c r="B380" s="5">
        <v>4</v>
      </c>
      <c r="C380" s="6">
        <v>0.57142857142857151</v>
      </c>
      <c r="D380" s="7">
        <v>1</v>
      </c>
      <c r="E380" s="6">
        <v>0.14285714285714288</v>
      </c>
      <c r="F380" s="7">
        <v>0</v>
      </c>
      <c r="G380" s="6">
        <v>0</v>
      </c>
      <c r="H380" s="7">
        <v>0</v>
      </c>
      <c r="I380" s="6">
        <v>0</v>
      </c>
      <c r="J380" s="7">
        <v>1</v>
      </c>
      <c r="K380" s="6">
        <v>0.14285714285714288</v>
      </c>
      <c r="L380" s="7">
        <v>1</v>
      </c>
      <c r="M380" s="6">
        <v>0.14285714285714288</v>
      </c>
      <c r="N380" s="7">
        <v>2</v>
      </c>
      <c r="O380" s="6">
        <v>0.66666666666666674</v>
      </c>
      <c r="P380" s="7">
        <v>1</v>
      </c>
      <c r="Q380" s="8">
        <v>0.33333333333333337</v>
      </c>
    </row>
    <row r="381" spans="1:17" ht="15" customHeight="1">
      <c r="A381" s="3" t="s">
        <v>7</v>
      </c>
      <c r="B381" s="9">
        <v>6</v>
      </c>
      <c r="C381" s="10">
        <v>0.5</v>
      </c>
      <c r="D381" s="11">
        <v>0</v>
      </c>
      <c r="E381" s="10">
        <v>0</v>
      </c>
      <c r="F381" s="11">
        <v>1</v>
      </c>
      <c r="G381" s="10">
        <v>8.3333333333333343E-2</v>
      </c>
      <c r="H381" s="11">
        <v>4</v>
      </c>
      <c r="I381" s="10">
        <v>0.33333333333333337</v>
      </c>
      <c r="J381" s="11">
        <v>0</v>
      </c>
      <c r="K381" s="10">
        <v>0</v>
      </c>
      <c r="L381" s="11">
        <v>1</v>
      </c>
      <c r="M381" s="10">
        <v>8.3333333333333343E-2</v>
      </c>
      <c r="N381" s="11">
        <v>3</v>
      </c>
      <c r="O381" s="10">
        <v>0.5</v>
      </c>
      <c r="P381" s="11">
        <v>3</v>
      </c>
      <c r="Q381" s="12">
        <v>0.5</v>
      </c>
    </row>
    <row r="382" spans="1:17">
      <c r="A382" s="3" t="s">
        <v>8</v>
      </c>
      <c r="B382" s="9">
        <v>22</v>
      </c>
      <c r="C382" s="10">
        <v>0.26190476190476192</v>
      </c>
      <c r="D382" s="11">
        <v>11</v>
      </c>
      <c r="E382" s="10">
        <v>0.13095238095238096</v>
      </c>
      <c r="F382" s="11">
        <v>3</v>
      </c>
      <c r="G382" s="10">
        <v>3.5714285714285719E-2</v>
      </c>
      <c r="H382" s="11">
        <v>35</v>
      </c>
      <c r="I382" s="10">
        <v>0.41666666666666663</v>
      </c>
      <c r="J382" s="11">
        <v>6</v>
      </c>
      <c r="K382" s="10">
        <v>7.1428571428571438E-2</v>
      </c>
      <c r="L382" s="11">
        <v>7</v>
      </c>
      <c r="M382" s="10">
        <v>8.3333333333333343E-2</v>
      </c>
      <c r="N382" s="11">
        <v>44</v>
      </c>
      <c r="O382" s="10">
        <v>0.70967741935483875</v>
      </c>
      <c r="P382" s="11">
        <v>18</v>
      </c>
      <c r="Q382" s="12">
        <v>0.29032258064516125</v>
      </c>
    </row>
    <row r="383" spans="1:17" ht="15" customHeight="1">
      <c r="A383" s="3" t="s">
        <v>9</v>
      </c>
      <c r="B383" s="9">
        <v>13</v>
      </c>
      <c r="C383" s="10">
        <v>0.37142857142857144</v>
      </c>
      <c r="D383" s="11">
        <v>6</v>
      </c>
      <c r="E383" s="10">
        <v>0.17142857142857143</v>
      </c>
      <c r="F383" s="11">
        <v>2</v>
      </c>
      <c r="G383" s="10">
        <v>5.7142857142857141E-2</v>
      </c>
      <c r="H383" s="11">
        <v>11</v>
      </c>
      <c r="I383" s="10">
        <v>0.31428571428571428</v>
      </c>
      <c r="J383" s="11">
        <v>2</v>
      </c>
      <c r="K383" s="10">
        <v>5.7142857142857141E-2</v>
      </c>
      <c r="L383" s="11">
        <v>1</v>
      </c>
      <c r="M383" s="10">
        <v>2.8571428571428571E-2</v>
      </c>
      <c r="N383" s="11">
        <v>13</v>
      </c>
      <c r="O383" s="10">
        <v>0.59090909090909094</v>
      </c>
      <c r="P383" s="11">
        <v>9</v>
      </c>
      <c r="Q383" s="12">
        <v>0.40909090909090906</v>
      </c>
    </row>
    <row r="384" spans="1:17" ht="15" customHeight="1" thickBot="1">
      <c r="A384" s="4" t="s">
        <v>10</v>
      </c>
      <c r="B384" s="13">
        <v>45</v>
      </c>
      <c r="C384" s="14">
        <v>0.32608695652173914</v>
      </c>
      <c r="D384" s="15">
        <v>18</v>
      </c>
      <c r="E384" s="14">
        <v>0.13043478260869565</v>
      </c>
      <c r="F384" s="15">
        <v>6</v>
      </c>
      <c r="G384" s="14">
        <v>4.3478260869565216E-2</v>
      </c>
      <c r="H384" s="15">
        <v>50</v>
      </c>
      <c r="I384" s="14">
        <v>0.36231884057971014</v>
      </c>
      <c r="J384" s="15">
        <v>9</v>
      </c>
      <c r="K384" s="14">
        <v>6.5217391304347824E-2</v>
      </c>
      <c r="L384" s="15">
        <v>10</v>
      </c>
      <c r="M384" s="14">
        <v>7.2463768115942032E-2</v>
      </c>
      <c r="N384" s="15">
        <v>62</v>
      </c>
      <c r="O384" s="14">
        <v>0.66666666666666674</v>
      </c>
      <c r="P384" s="15">
        <v>31</v>
      </c>
      <c r="Q384" s="16">
        <v>0.33333333333333337</v>
      </c>
    </row>
    <row r="387" spans="1:9" ht="18">
      <c r="A387" s="1"/>
    </row>
    <row r="389" spans="1:9" ht="18" customHeight="1" thickBot="1">
      <c r="A389" s="337" t="s">
        <v>228</v>
      </c>
      <c r="B389" s="337"/>
      <c r="C389" s="337"/>
      <c r="D389" s="337"/>
      <c r="E389" s="337"/>
      <c r="F389" s="337"/>
      <c r="G389" s="337"/>
      <c r="H389" s="337"/>
      <c r="I389" s="337"/>
    </row>
    <row r="390" spans="1:9" ht="15" customHeight="1" thickTop="1">
      <c r="A390" s="338"/>
      <c r="B390" s="341" t="s">
        <v>229</v>
      </c>
      <c r="C390" s="342"/>
      <c r="D390" s="342"/>
      <c r="E390" s="342"/>
      <c r="F390" s="342"/>
      <c r="G390" s="342"/>
      <c r="H390" s="342"/>
      <c r="I390" s="343"/>
    </row>
    <row r="391" spans="1:9" ht="15" customHeight="1">
      <c r="A391" s="339"/>
      <c r="B391" s="344" t="s">
        <v>26</v>
      </c>
      <c r="C391" s="345"/>
      <c r="D391" s="345" t="s">
        <v>230</v>
      </c>
      <c r="E391" s="345"/>
      <c r="F391" s="345" t="s">
        <v>231</v>
      </c>
      <c r="G391" s="345"/>
      <c r="H391" s="345" t="s">
        <v>232</v>
      </c>
      <c r="I391" s="346"/>
    </row>
    <row r="392" spans="1:9" ht="15" customHeight="1" thickBot="1">
      <c r="A392" s="340"/>
      <c r="B392" s="47" t="s">
        <v>4</v>
      </c>
      <c r="C392" s="48" t="s">
        <v>5</v>
      </c>
      <c r="D392" s="48" t="s">
        <v>4</v>
      </c>
      <c r="E392" s="48" t="s">
        <v>5</v>
      </c>
      <c r="F392" s="48" t="s">
        <v>4</v>
      </c>
      <c r="G392" s="48" t="s">
        <v>5</v>
      </c>
      <c r="H392" s="48" t="s">
        <v>4</v>
      </c>
      <c r="I392" s="49" t="s">
        <v>5</v>
      </c>
    </row>
    <row r="393" spans="1:9" ht="15.75" thickTop="1">
      <c r="A393" s="2" t="s">
        <v>6</v>
      </c>
      <c r="B393" s="5">
        <v>5</v>
      </c>
      <c r="C393" s="6">
        <v>0.7142857142857143</v>
      </c>
      <c r="D393" s="7">
        <v>0</v>
      </c>
      <c r="E393" s="6">
        <v>0</v>
      </c>
      <c r="F393" s="7">
        <v>2</v>
      </c>
      <c r="G393" s="6">
        <v>0.28571428571428575</v>
      </c>
      <c r="H393" s="7">
        <v>0</v>
      </c>
      <c r="I393" s="8">
        <v>0</v>
      </c>
    </row>
    <row r="394" spans="1:9" ht="15.75" customHeight="1">
      <c r="A394" s="3" t="s">
        <v>7</v>
      </c>
      <c r="B394" s="9">
        <v>5</v>
      </c>
      <c r="C394" s="10">
        <v>0.41666666666666663</v>
      </c>
      <c r="D394" s="11">
        <v>2</v>
      </c>
      <c r="E394" s="10">
        <v>0.16666666666666669</v>
      </c>
      <c r="F394" s="11">
        <v>2</v>
      </c>
      <c r="G394" s="10">
        <v>0.16666666666666669</v>
      </c>
      <c r="H394" s="11">
        <v>3</v>
      </c>
      <c r="I394" s="12">
        <v>0.25</v>
      </c>
    </row>
    <row r="395" spans="1:9">
      <c r="A395" s="3" t="s">
        <v>8</v>
      </c>
      <c r="B395" s="9">
        <v>26</v>
      </c>
      <c r="C395" s="10">
        <v>0.30952380952380953</v>
      </c>
      <c r="D395" s="11">
        <v>26</v>
      </c>
      <c r="E395" s="10">
        <v>0.30952380952380953</v>
      </c>
      <c r="F395" s="11">
        <v>14</v>
      </c>
      <c r="G395" s="10">
        <v>0.16666666666666669</v>
      </c>
      <c r="H395" s="11">
        <v>18</v>
      </c>
      <c r="I395" s="12">
        <v>0.21428571428571427</v>
      </c>
    </row>
    <row r="396" spans="1:9" ht="15" customHeight="1">
      <c r="A396" s="3" t="s">
        <v>9</v>
      </c>
      <c r="B396" s="9">
        <v>14</v>
      </c>
      <c r="C396" s="10">
        <v>0.4</v>
      </c>
      <c r="D396" s="11">
        <v>14</v>
      </c>
      <c r="E396" s="10">
        <v>0.4</v>
      </c>
      <c r="F396" s="11">
        <v>3</v>
      </c>
      <c r="G396" s="10">
        <v>8.5714285714285715E-2</v>
      </c>
      <c r="H396" s="11">
        <v>4</v>
      </c>
      <c r="I396" s="12">
        <v>0.11428571428571428</v>
      </c>
    </row>
    <row r="397" spans="1:9" ht="15" customHeight="1" thickBot="1">
      <c r="A397" s="4" t="s">
        <v>10</v>
      </c>
      <c r="B397" s="13">
        <v>50</v>
      </c>
      <c r="C397" s="14">
        <v>0.36231884057971014</v>
      </c>
      <c r="D397" s="15">
        <v>42</v>
      </c>
      <c r="E397" s="14">
        <v>0.30434782608695654</v>
      </c>
      <c r="F397" s="15">
        <v>21</v>
      </c>
      <c r="G397" s="14">
        <v>0.15217391304347827</v>
      </c>
      <c r="H397" s="15">
        <v>25</v>
      </c>
      <c r="I397" s="16">
        <v>0.18115942028985507</v>
      </c>
    </row>
    <row r="400" spans="1:9" ht="32.25" thickBot="1">
      <c r="A400" s="46" t="s">
        <v>276</v>
      </c>
      <c r="B400" s="46"/>
      <c r="C400" s="46"/>
      <c r="D400" s="46"/>
      <c r="E400" s="46"/>
      <c r="F400" s="46"/>
      <c r="G400" s="46"/>
      <c r="H400" s="46"/>
      <c r="I400" s="46"/>
    </row>
    <row r="402" spans="1:11" ht="18" customHeight="1" thickBot="1">
      <c r="A402" s="337" t="s">
        <v>233</v>
      </c>
      <c r="B402" s="337"/>
      <c r="C402" s="337"/>
      <c r="D402" s="337"/>
      <c r="E402" s="337"/>
      <c r="F402" s="337"/>
      <c r="G402" s="337"/>
      <c r="H402" s="337"/>
      <c r="I402" s="337"/>
    </row>
    <row r="403" spans="1:11" ht="15" customHeight="1" thickTop="1">
      <c r="A403" s="338"/>
      <c r="B403" s="341" t="s">
        <v>234</v>
      </c>
      <c r="C403" s="342"/>
      <c r="D403" s="342"/>
      <c r="E403" s="342"/>
      <c r="F403" s="342"/>
      <c r="G403" s="342"/>
      <c r="H403" s="342"/>
      <c r="I403" s="343"/>
    </row>
    <row r="404" spans="1:11" ht="15" customHeight="1">
      <c r="A404" s="339"/>
      <c r="B404" s="344" t="s">
        <v>235</v>
      </c>
      <c r="C404" s="345"/>
      <c r="D404" s="345" t="s">
        <v>236</v>
      </c>
      <c r="E404" s="345"/>
      <c r="F404" s="345" t="s">
        <v>237</v>
      </c>
      <c r="G404" s="345"/>
      <c r="H404" s="345" t="s">
        <v>238</v>
      </c>
      <c r="I404" s="346"/>
    </row>
    <row r="405" spans="1:11" ht="15" customHeight="1" thickBot="1">
      <c r="A405" s="340"/>
      <c r="B405" s="47" t="s">
        <v>4</v>
      </c>
      <c r="C405" s="48" t="s">
        <v>5</v>
      </c>
      <c r="D405" s="48" t="s">
        <v>4</v>
      </c>
      <c r="E405" s="48" t="s">
        <v>5</v>
      </c>
      <c r="F405" s="48" t="s">
        <v>4</v>
      </c>
      <c r="G405" s="48" t="s">
        <v>5</v>
      </c>
      <c r="H405" s="48" t="s">
        <v>4</v>
      </c>
      <c r="I405" s="49" t="s">
        <v>5</v>
      </c>
    </row>
    <row r="406" spans="1:11" ht="15.75" thickTop="1">
      <c r="A406" s="2" t="s">
        <v>6</v>
      </c>
      <c r="B406" s="5">
        <v>4</v>
      </c>
      <c r="C406" s="6">
        <v>0.57142857142857151</v>
      </c>
      <c r="D406" s="7">
        <v>3</v>
      </c>
      <c r="E406" s="6">
        <v>0.42857142857142855</v>
      </c>
      <c r="F406" s="7">
        <v>0</v>
      </c>
      <c r="G406" s="6">
        <v>0</v>
      </c>
      <c r="H406" s="7">
        <v>0</v>
      </c>
      <c r="I406" s="8">
        <v>0</v>
      </c>
    </row>
    <row r="407" spans="1:11" ht="15.75" customHeight="1">
      <c r="A407" s="3" t="s">
        <v>7</v>
      </c>
      <c r="B407" s="9">
        <v>6</v>
      </c>
      <c r="C407" s="10">
        <v>0.5</v>
      </c>
      <c r="D407" s="11">
        <v>6</v>
      </c>
      <c r="E407" s="10">
        <v>0.5</v>
      </c>
      <c r="F407" s="11">
        <v>0</v>
      </c>
      <c r="G407" s="10">
        <v>0</v>
      </c>
      <c r="H407" s="11">
        <v>0</v>
      </c>
      <c r="I407" s="12">
        <v>0</v>
      </c>
    </row>
    <row r="408" spans="1:11">
      <c r="A408" s="3" t="s">
        <v>8</v>
      </c>
      <c r="B408" s="9">
        <v>63</v>
      </c>
      <c r="C408" s="10">
        <v>0.75</v>
      </c>
      <c r="D408" s="11">
        <v>20</v>
      </c>
      <c r="E408" s="10">
        <v>0.23809523809523811</v>
      </c>
      <c r="F408" s="11">
        <v>1</v>
      </c>
      <c r="G408" s="10">
        <v>1.1904761904761904E-2</v>
      </c>
      <c r="H408" s="11">
        <v>0</v>
      </c>
      <c r="I408" s="12">
        <v>0</v>
      </c>
    </row>
    <row r="409" spans="1:11" ht="15" customHeight="1">
      <c r="A409" s="3" t="s">
        <v>9</v>
      </c>
      <c r="B409" s="9">
        <v>15</v>
      </c>
      <c r="C409" s="10">
        <v>0.44117647058823528</v>
      </c>
      <c r="D409" s="11">
        <v>19</v>
      </c>
      <c r="E409" s="10">
        <v>0.55882352941176472</v>
      </c>
      <c r="F409" s="11">
        <v>0</v>
      </c>
      <c r="G409" s="10">
        <v>0</v>
      </c>
      <c r="H409" s="11">
        <v>0</v>
      </c>
      <c r="I409" s="12">
        <v>0</v>
      </c>
    </row>
    <row r="410" spans="1:11" ht="15" customHeight="1" thickBot="1">
      <c r="A410" s="4" t="s">
        <v>10</v>
      </c>
      <c r="B410" s="13">
        <v>88</v>
      </c>
      <c r="C410" s="14">
        <v>0.64233576642335766</v>
      </c>
      <c r="D410" s="15">
        <v>48</v>
      </c>
      <c r="E410" s="14">
        <v>0.35036496350364965</v>
      </c>
      <c r="F410" s="15">
        <v>1</v>
      </c>
      <c r="G410" s="18">
        <v>7.2992700729927005E-3</v>
      </c>
      <c r="H410" s="15">
        <v>0</v>
      </c>
      <c r="I410" s="16">
        <v>0</v>
      </c>
    </row>
    <row r="413" spans="1:11" ht="18">
      <c r="A413" s="1"/>
    </row>
    <row r="414" spans="1:11" ht="15.75" thickBot="1">
      <c r="A414" s="316" t="s">
        <v>303</v>
      </c>
      <c r="B414" s="316"/>
      <c r="C414" s="316"/>
      <c r="D414" s="316"/>
      <c r="E414" s="316"/>
      <c r="F414" s="316"/>
      <c r="G414" s="316"/>
      <c r="H414" s="316"/>
      <c r="I414" s="316"/>
      <c r="J414" s="316"/>
      <c r="K414" s="316"/>
    </row>
    <row r="415" spans="1:11" ht="15.75" thickTop="1">
      <c r="A415" s="330"/>
      <c r="B415" s="318" t="s">
        <v>304</v>
      </c>
      <c r="C415" s="320"/>
      <c r="D415" s="320"/>
      <c r="E415" s="320"/>
      <c r="F415" s="320"/>
      <c r="G415" s="320"/>
      <c r="H415" s="320"/>
      <c r="I415" s="320"/>
      <c r="J415" s="320"/>
      <c r="K415" s="333"/>
    </row>
    <row r="416" spans="1:11" ht="46.5" customHeight="1">
      <c r="A416" s="331"/>
      <c r="B416" s="334" t="s">
        <v>305</v>
      </c>
      <c r="C416" s="335"/>
      <c r="D416" s="335" t="s">
        <v>306</v>
      </c>
      <c r="E416" s="335"/>
      <c r="F416" s="335" t="s">
        <v>307</v>
      </c>
      <c r="G416" s="335"/>
      <c r="H416" s="335" t="s">
        <v>308</v>
      </c>
      <c r="I416" s="335"/>
      <c r="J416" s="335" t="s">
        <v>309</v>
      </c>
      <c r="K416" s="336"/>
    </row>
    <row r="417" spans="1:11" ht="15.75" thickBot="1">
      <c r="A417" s="332"/>
      <c r="B417" s="76" t="s">
        <v>4</v>
      </c>
      <c r="C417" s="77" t="s">
        <v>5</v>
      </c>
      <c r="D417" s="77" t="s">
        <v>4</v>
      </c>
      <c r="E417" s="77" t="s">
        <v>5</v>
      </c>
      <c r="F417" s="77" t="s">
        <v>4</v>
      </c>
      <c r="G417" s="77" t="s">
        <v>5</v>
      </c>
      <c r="H417" s="77" t="s">
        <v>4</v>
      </c>
      <c r="I417" s="77" t="s">
        <v>5</v>
      </c>
      <c r="J417" s="77" t="s">
        <v>4</v>
      </c>
      <c r="K417" s="78" t="s">
        <v>5</v>
      </c>
    </row>
    <row r="418" spans="1:11" ht="15.75" thickTop="1">
      <c r="A418" s="61" t="s">
        <v>6</v>
      </c>
      <c r="B418" s="62">
        <v>6</v>
      </c>
      <c r="C418" s="63">
        <v>0.8571428571428571</v>
      </c>
      <c r="D418" s="64">
        <v>1</v>
      </c>
      <c r="E418" s="63">
        <v>0.14285714285714288</v>
      </c>
      <c r="F418" s="64">
        <v>0</v>
      </c>
      <c r="G418" s="63">
        <v>0</v>
      </c>
      <c r="H418" s="64">
        <v>0</v>
      </c>
      <c r="I418" s="63">
        <v>0</v>
      </c>
      <c r="J418" s="64">
        <v>0</v>
      </c>
      <c r="K418" s="65">
        <v>0</v>
      </c>
    </row>
    <row r="419" spans="1:11" ht="15" customHeight="1">
      <c r="A419" s="66" t="s">
        <v>7</v>
      </c>
      <c r="B419" s="67">
        <v>2</v>
      </c>
      <c r="C419" s="68">
        <v>0.16666666666666669</v>
      </c>
      <c r="D419" s="69">
        <v>2</v>
      </c>
      <c r="E419" s="68">
        <v>0.16666666666666669</v>
      </c>
      <c r="F419" s="69">
        <v>3</v>
      </c>
      <c r="G419" s="68">
        <v>0.25</v>
      </c>
      <c r="H419" s="69">
        <v>2</v>
      </c>
      <c r="I419" s="68">
        <v>0.16666666666666669</v>
      </c>
      <c r="J419" s="69">
        <v>3</v>
      </c>
      <c r="K419" s="70">
        <v>0.25</v>
      </c>
    </row>
    <row r="420" spans="1:11" ht="15" customHeight="1">
      <c r="A420" s="66" t="s">
        <v>8</v>
      </c>
      <c r="B420" s="67">
        <v>16</v>
      </c>
      <c r="C420" s="68">
        <v>0.19277108433734941</v>
      </c>
      <c r="D420" s="69">
        <v>6</v>
      </c>
      <c r="E420" s="68">
        <v>7.2289156626506021E-2</v>
      </c>
      <c r="F420" s="69">
        <v>10</v>
      </c>
      <c r="G420" s="68">
        <v>0.12048192771084337</v>
      </c>
      <c r="H420" s="69">
        <v>27</v>
      </c>
      <c r="I420" s="68">
        <v>0.3253012048192771</v>
      </c>
      <c r="J420" s="69">
        <v>24</v>
      </c>
      <c r="K420" s="70">
        <v>0.28915662650602408</v>
      </c>
    </row>
    <row r="421" spans="1:11" ht="15" customHeight="1">
      <c r="A421" s="66" t="s">
        <v>9</v>
      </c>
      <c r="B421" s="67">
        <v>7</v>
      </c>
      <c r="C421" s="68">
        <v>0.2</v>
      </c>
      <c r="D421" s="69">
        <v>3</v>
      </c>
      <c r="E421" s="68">
        <v>8.5714285714285715E-2</v>
      </c>
      <c r="F421" s="69">
        <v>7</v>
      </c>
      <c r="G421" s="68">
        <v>0.2</v>
      </c>
      <c r="H421" s="69">
        <v>7</v>
      </c>
      <c r="I421" s="68">
        <v>0.2</v>
      </c>
      <c r="J421" s="69">
        <v>11</v>
      </c>
      <c r="K421" s="70">
        <v>0.31428571428571428</v>
      </c>
    </row>
    <row r="422" spans="1:11" ht="15.75" thickBot="1">
      <c r="A422" s="71" t="s">
        <v>10</v>
      </c>
      <c r="B422" s="72">
        <v>31</v>
      </c>
      <c r="C422" s="73">
        <v>0.22627737226277372</v>
      </c>
      <c r="D422" s="74">
        <v>12</v>
      </c>
      <c r="E422" s="73">
        <v>8.7591240875912413E-2</v>
      </c>
      <c r="F422" s="74">
        <v>20</v>
      </c>
      <c r="G422" s="73">
        <v>0.145985401459854</v>
      </c>
      <c r="H422" s="74">
        <v>36</v>
      </c>
      <c r="I422" s="73">
        <v>0.26277372262773724</v>
      </c>
      <c r="J422" s="74">
        <v>38</v>
      </c>
      <c r="K422" s="75">
        <v>0.27737226277372262</v>
      </c>
    </row>
    <row r="423" spans="1:11" ht="15.75" thickTop="1"/>
  </sheetData>
  <mergeCells count="339">
    <mergeCell ref="A181:S181"/>
    <mergeCell ref="A182:A184"/>
    <mergeCell ref="B182:C182"/>
    <mergeCell ref="D182:E182"/>
    <mergeCell ref="F182:G182"/>
    <mergeCell ref="H182:I182"/>
    <mergeCell ref="J182:K182"/>
    <mergeCell ref="L182:M182"/>
    <mergeCell ref="N182:O182"/>
    <mergeCell ref="P182:Q182"/>
    <mergeCell ref="R182:S182"/>
    <mergeCell ref="B183:C183"/>
    <mergeCell ref="D183:E183"/>
    <mergeCell ref="F183:G183"/>
    <mergeCell ref="H183:I183"/>
    <mergeCell ref="J183:K183"/>
    <mergeCell ref="L183:M183"/>
    <mergeCell ref="N183:O183"/>
    <mergeCell ref="P183:Q183"/>
    <mergeCell ref="R183:S183"/>
    <mergeCell ref="A6:E6"/>
    <mergeCell ref="A7:A9"/>
    <mergeCell ref="B7:E7"/>
    <mergeCell ref="B8:C8"/>
    <mergeCell ref="D8:E8"/>
    <mergeCell ref="A1:P1"/>
    <mergeCell ref="A32:K32"/>
    <mergeCell ref="A33:A35"/>
    <mergeCell ref="B33:K33"/>
    <mergeCell ref="B34:C34"/>
    <mergeCell ref="D34:E34"/>
    <mergeCell ref="F34:G34"/>
    <mergeCell ref="H34:I34"/>
    <mergeCell ref="J34:K34"/>
    <mergeCell ref="A19:G19"/>
    <mergeCell ref="A20:A22"/>
    <mergeCell ref="B20:G20"/>
    <mergeCell ref="B21:C21"/>
    <mergeCell ref="D21:E21"/>
    <mergeCell ref="F21:G21"/>
    <mergeCell ref="F7:G8"/>
    <mergeCell ref="A46:Q46"/>
    <mergeCell ref="A47:A49"/>
    <mergeCell ref="B47:E47"/>
    <mergeCell ref="F47:Q47"/>
    <mergeCell ref="B48:C48"/>
    <mergeCell ref="D48:E48"/>
    <mergeCell ref="F48:G48"/>
    <mergeCell ref="H48:I48"/>
    <mergeCell ref="J48:K48"/>
    <mergeCell ref="L48:M48"/>
    <mergeCell ref="N48:O48"/>
    <mergeCell ref="P48:Q48"/>
    <mergeCell ref="H74:I74"/>
    <mergeCell ref="J74:K74"/>
    <mergeCell ref="B73:K73"/>
    <mergeCell ref="A72:K72"/>
    <mergeCell ref="A73:A75"/>
    <mergeCell ref="B74:C74"/>
    <mergeCell ref="D74:E74"/>
    <mergeCell ref="F74:G74"/>
    <mergeCell ref="A59:Y59"/>
    <mergeCell ref="A60:A62"/>
    <mergeCell ref="B60:Y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A109:E109"/>
    <mergeCell ref="A110:A112"/>
    <mergeCell ref="B110:E110"/>
    <mergeCell ref="B111:C111"/>
    <mergeCell ref="D111:E111"/>
    <mergeCell ref="A96:K96"/>
    <mergeCell ref="A97:A99"/>
    <mergeCell ref="B97:K97"/>
    <mergeCell ref="B98:C98"/>
    <mergeCell ref="D98:E98"/>
    <mergeCell ref="F98:G98"/>
    <mergeCell ref="H98:I98"/>
    <mergeCell ref="J98:K98"/>
    <mergeCell ref="A133:G133"/>
    <mergeCell ref="A134:A136"/>
    <mergeCell ref="B134:G134"/>
    <mergeCell ref="B135:C135"/>
    <mergeCell ref="D135:E135"/>
    <mergeCell ref="F135:G135"/>
    <mergeCell ref="A120:E120"/>
    <mergeCell ref="A121:A123"/>
    <mergeCell ref="B121:E121"/>
    <mergeCell ref="B122:C122"/>
    <mergeCell ref="D122:E122"/>
    <mergeCell ref="A144:S144"/>
    <mergeCell ref="A145:A147"/>
    <mergeCell ref="B145:E145"/>
    <mergeCell ref="F145:S145"/>
    <mergeCell ref="B146:C146"/>
    <mergeCell ref="D146:E146"/>
    <mergeCell ref="F146:G146"/>
    <mergeCell ref="H146:I146"/>
    <mergeCell ref="J146:K146"/>
    <mergeCell ref="L146:M146"/>
    <mergeCell ref="N146:O146"/>
    <mergeCell ref="P146:Q146"/>
    <mergeCell ref="R146:S146"/>
    <mergeCell ref="A157:Q157"/>
    <mergeCell ref="A158:A160"/>
    <mergeCell ref="B158:Q158"/>
    <mergeCell ref="B159:C159"/>
    <mergeCell ref="D159:E159"/>
    <mergeCell ref="F159:G159"/>
    <mergeCell ref="H159:I159"/>
    <mergeCell ref="J159:K159"/>
    <mergeCell ref="L159:M159"/>
    <mergeCell ref="N159:O159"/>
    <mergeCell ref="P159:Q159"/>
    <mergeCell ref="A170:M170"/>
    <mergeCell ref="A171:A173"/>
    <mergeCell ref="B171:M171"/>
    <mergeCell ref="B172:C172"/>
    <mergeCell ref="D172:E172"/>
    <mergeCell ref="F172:G172"/>
    <mergeCell ref="H172:I172"/>
    <mergeCell ref="J172:K172"/>
    <mergeCell ref="L172:M172"/>
    <mergeCell ref="AZ193:BA193"/>
    <mergeCell ref="BB193:BC193"/>
    <mergeCell ref="BD193:BE193"/>
    <mergeCell ref="AX193:AY193"/>
    <mergeCell ref="A191:BE191"/>
    <mergeCell ref="A192:A194"/>
    <mergeCell ref="B192:BE192"/>
    <mergeCell ref="B193:C193"/>
    <mergeCell ref="D193:E193"/>
    <mergeCell ref="F193:G193"/>
    <mergeCell ref="H193:I193"/>
    <mergeCell ref="J193:K193"/>
    <mergeCell ref="L193:M193"/>
    <mergeCell ref="N193:O193"/>
    <mergeCell ref="P193:Q193"/>
    <mergeCell ref="R193:S193"/>
    <mergeCell ref="T193:U193"/>
    <mergeCell ref="V193:W193"/>
    <mergeCell ref="X193:Y193"/>
    <mergeCell ref="Z193:AA193"/>
    <mergeCell ref="AB193:AC193"/>
    <mergeCell ref="AD193:AE193"/>
    <mergeCell ref="AP193:AQ193"/>
    <mergeCell ref="AR193:AS193"/>
    <mergeCell ref="AT193:AU193"/>
    <mergeCell ref="AV193:AW193"/>
    <mergeCell ref="AF193:AG193"/>
    <mergeCell ref="AH193:AI193"/>
    <mergeCell ref="AJ193:AK193"/>
    <mergeCell ref="AL193:AM193"/>
    <mergeCell ref="AN193:AO193"/>
    <mergeCell ref="A204:Y204"/>
    <mergeCell ref="A288:E288"/>
    <mergeCell ref="A253:A254"/>
    <mergeCell ref="B253:D253"/>
    <mergeCell ref="E253:G253"/>
    <mergeCell ref="H253:J253"/>
    <mergeCell ref="A216:P216"/>
    <mergeCell ref="A217:A218"/>
    <mergeCell ref="B217:D217"/>
    <mergeCell ref="E217:G217"/>
    <mergeCell ref="H217:J217"/>
    <mergeCell ref="K217:M217"/>
    <mergeCell ref="N217:P217"/>
    <mergeCell ref="A228:M228"/>
    <mergeCell ref="A229:A230"/>
    <mergeCell ref="B229:D229"/>
    <mergeCell ref="E229:G229"/>
    <mergeCell ref="H229:J229"/>
    <mergeCell ref="K229:M229"/>
    <mergeCell ref="A314:I314"/>
    <mergeCell ref="A315:A317"/>
    <mergeCell ref="B315:I315"/>
    <mergeCell ref="B316:C316"/>
    <mergeCell ref="D316:E316"/>
    <mergeCell ref="F316:G316"/>
    <mergeCell ref="H316:I316"/>
    <mergeCell ref="A301:I301"/>
    <mergeCell ref="A302:A304"/>
    <mergeCell ref="B302:I302"/>
    <mergeCell ref="B303:C303"/>
    <mergeCell ref="D303:E303"/>
    <mergeCell ref="F303:G303"/>
    <mergeCell ref="H303:I303"/>
    <mergeCell ref="J329:K329"/>
    <mergeCell ref="L329:M329"/>
    <mergeCell ref="N329:O329"/>
    <mergeCell ref="P329:Q329"/>
    <mergeCell ref="R329:S329"/>
    <mergeCell ref="T329:U329"/>
    <mergeCell ref="V329:W329"/>
    <mergeCell ref="X329:Y329"/>
    <mergeCell ref="B330:C330"/>
    <mergeCell ref="X330:Y330"/>
    <mergeCell ref="N330:O330"/>
    <mergeCell ref="P330:Q330"/>
    <mergeCell ref="R330:S330"/>
    <mergeCell ref="T330:U330"/>
    <mergeCell ref="V330:W330"/>
    <mergeCell ref="D330:E330"/>
    <mergeCell ref="F330:G330"/>
    <mergeCell ref="H330:I330"/>
    <mergeCell ref="A363:I363"/>
    <mergeCell ref="A364:A366"/>
    <mergeCell ref="B364:E364"/>
    <mergeCell ref="F364:I364"/>
    <mergeCell ref="B365:C365"/>
    <mergeCell ref="D365:E365"/>
    <mergeCell ref="F365:G365"/>
    <mergeCell ref="H365:I365"/>
    <mergeCell ref="A353:G353"/>
    <mergeCell ref="A354:A356"/>
    <mergeCell ref="B354:G354"/>
    <mergeCell ref="B355:C355"/>
    <mergeCell ref="D355:E355"/>
    <mergeCell ref="F355:G355"/>
    <mergeCell ref="A389:I389"/>
    <mergeCell ref="A390:A392"/>
    <mergeCell ref="B390:I390"/>
    <mergeCell ref="B391:C391"/>
    <mergeCell ref="D391:E391"/>
    <mergeCell ref="F391:G391"/>
    <mergeCell ref="H391:I391"/>
    <mergeCell ref="A376:Q376"/>
    <mergeCell ref="A377:A379"/>
    <mergeCell ref="B377:M377"/>
    <mergeCell ref="N377:Q377"/>
    <mergeCell ref="B378:C378"/>
    <mergeCell ref="D378:E378"/>
    <mergeCell ref="F378:G378"/>
    <mergeCell ref="H378:I378"/>
    <mergeCell ref="J378:K378"/>
    <mergeCell ref="L378:M378"/>
    <mergeCell ref="N378:O378"/>
    <mergeCell ref="P378:Q378"/>
    <mergeCell ref="A402:I402"/>
    <mergeCell ref="A403:A405"/>
    <mergeCell ref="B403:I403"/>
    <mergeCell ref="B404:C404"/>
    <mergeCell ref="D404:E404"/>
    <mergeCell ref="F404:G404"/>
    <mergeCell ref="H404:I404"/>
    <mergeCell ref="A414:K414"/>
    <mergeCell ref="A415:A417"/>
    <mergeCell ref="B415:K415"/>
    <mergeCell ref="B416:C416"/>
    <mergeCell ref="D416:E416"/>
    <mergeCell ref="F416:G416"/>
    <mergeCell ref="H416:I416"/>
    <mergeCell ref="J416:K416"/>
    <mergeCell ref="N205:P205"/>
    <mergeCell ref="Q205:S205"/>
    <mergeCell ref="T205:V205"/>
    <mergeCell ref="W205:Y205"/>
    <mergeCell ref="A83:M83"/>
    <mergeCell ref="A84:A88"/>
    <mergeCell ref="B84:M84"/>
    <mergeCell ref="B85:E85"/>
    <mergeCell ref="F85:I85"/>
    <mergeCell ref="J85:M85"/>
    <mergeCell ref="B86:E86"/>
    <mergeCell ref="F86:I86"/>
    <mergeCell ref="J86:M86"/>
    <mergeCell ref="B87:C87"/>
    <mergeCell ref="D87:E87"/>
    <mergeCell ref="F87:G87"/>
    <mergeCell ref="H87:I87"/>
    <mergeCell ref="J87:K87"/>
    <mergeCell ref="L87:M87"/>
    <mergeCell ref="A205:A206"/>
    <mergeCell ref="B205:D205"/>
    <mergeCell ref="E205:G205"/>
    <mergeCell ref="H205:J205"/>
    <mergeCell ref="K205:M205"/>
    <mergeCell ref="A240:S240"/>
    <mergeCell ref="A241:A242"/>
    <mergeCell ref="B241:D241"/>
    <mergeCell ref="E241:G241"/>
    <mergeCell ref="H241:J241"/>
    <mergeCell ref="K241:M241"/>
    <mergeCell ref="N241:P241"/>
    <mergeCell ref="Q241:S241"/>
    <mergeCell ref="A252:S252"/>
    <mergeCell ref="A276:S276"/>
    <mergeCell ref="A277:A278"/>
    <mergeCell ref="B277:D277"/>
    <mergeCell ref="E277:G277"/>
    <mergeCell ref="H277:J277"/>
    <mergeCell ref="K277:M277"/>
    <mergeCell ref="N277:P277"/>
    <mergeCell ref="Q277:S277"/>
    <mergeCell ref="K253:M253"/>
    <mergeCell ref="N253:P253"/>
    <mergeCell ref="Q253:S253"/>
    <mergeCell ref="A264:S264"/>
    <mergeCell ref="A265:A266"/>
    <mergeCell ref="B265:D265"/>
    <mergeCell ref="E265:G265"/>
    <mergeCell ref="H265:J265"/>
    <mergeCell ref="K265:M265"/>
    <mergeCell ref="N265:P265"/>
    <mergeCell ref="Q265:S265"/>
    <mergeCell ref="A289:A291"/>
    <mergeCell ref="B289:C289"/>
    <mergeCell ref="D289:E289"/>
    <mergeCell ref="B290:C290"/>
    <mergeCell ref="D290:E290"/>
    <mergeCell ref="A341:AB341"/>
    <mergeCell ref="A342:A343"/>
    <mergeCell ref="B342:D342"/>
    <mergeCell ref="E342:G342"/>
    <mergeCell ref="H342:J342"/>
    <mergeCell ref="K342:M342"/>
    <mergeCell ref="N342:P342"/>
    <mergeCell ref="Q342:S342"/>
    <mergeCell ref="T342:V342"/>
    <mergeCell ref="W342:Y342"/>
    <mergeCell ref="Z342:AB342"/>
    <mergeCell ref="J330:K330"/>
    <mergeCell ref="L330:M330"/>
    <mergeCell ref="A328:Y328"/>
    <mergeCell ref="A329:A331"/>
    <mergeCell ref="B329:C329"/>
    <mergeCell ref="D329:E329"/>
    <mergeCell ref="F329:G329"/>
    <mergeCell ref="H329:I32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1042"/>
  <sheetViews>
    <sheetView showGridLines="0" workbookViewId="0"/>
  </sheetViews>
  <sheetFormatPr defaultRowHeight="15"/>
  <sheetData>
    <row r="1" spans="2:17" ht="28.5">
      <c r="B1" s="355" t="s">
        <v>240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</row>
    <row r="2" spans="2:17" ht="18">
      <c r="B2" s="1"/>
    </row>
    <row r="3" spans="2:17" ht="29.25" thickBot="1">
      <c r="B3" s="45" t="s">
        <v>265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2:17" ht="18">
      <c r="B4" s="1"/>
    </row>
    <row r="5" spans="2:17" ht="21">
      <c r="B5" s="59" t="s">
        <v>283</v>
      </c>
    </row>
    <row r="27" spans="2:28" ht="21">
      <c r="B27" s="59" t="s">
        <v>284</v>
      </c>
    </row>
    <row r="28" spans="2:28" ht="15" customHeight="1"/>
    <row r="29" spans="2:28" ht="15" customHeight="1"/>
    <row r="30" spans="2:28" ht="15" customHeight="1">
      <c r="K30" s="79"/>
      <c r="L30" s="79"/>
      <c r="M30" s="79" t="s">
        <v>1</v>
      </c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</row>
    <row r="31" spans="2:28" ht="15" customHeight="1"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</row>
    <row r="32" spans="2:28" ht="15" customHeight="1">
      <c r="K32" s="79"/>
      <c r="L32" s="79"/>
      <c r="M32" s="79" t="s">
        <v>2</v>
      </c>
      <c r="N32" s="79" t="s">
        <v>3</v>
      </c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</row>
    <row r="33" spans="11:28" ht="15" customHeight="1">
      <c r="K33" s="79"/>
      <c r="L33" s="80" t="s">
        <v>6</v>
      </c>
      <c r="M33" s="81">
        <v>0.42857142857142855</v>
      </c>
      <c r="N33" s="82">
        <v>0.57142857142857151</v>
      </c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</row>
    <row r="34" spans="11:28" ht="15" customHeight="1">
      <c r="K34" s="79"/>
      <c r="L34" s="83" t="s">
        <v>7</v>
      </c>
      <c r="M34" s="84">
        <v>8.3333333333333343E-2</v>
      </c>
      <c r="N34" s="85">
        <v>0.91666666666666674</v>
      </c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</row>
    <row r="35" spans="11:28" ht="15" customHeight="1">
      <c r="K35" s="79"/>
      <c r="L35" s="83" t="s">
        <v>8</v>
      </c>
      <c r="M35" s="84">
        <v>0.26190476190476192</v>
      </c>
      <c r="N35" s="85">
        <v>0.73809523809523814</v>
      </c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</row>
    <row r="36" spans="11:28" ht="15" customHeight="1">
      <c r="K36" s="79"/>
      <c r="L36" s="83" t="s">
        <v>9</v>
      </c>
      <c r="M36" s="84">
        <v>0.65714285714285703</v>
      </c>
      <c r="N36" s="85">
        <v>0.34285714285714286</v>
      </c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</row>
    <row r="37" spans="11:28" ht="15" customHeight="1"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</row>
    <row r="38" spans="11:28" ht="15" customHeight="1"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</row>
    <row r="39" spans="11:28" ht="15" customHeight="1"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</row>
    <row r="40" spans="11:28" ht="15" customHeight="1"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</row>
    <row r="41" spans="11:28" ht="15" customHeight="1"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</row>
    <row r="42" spans="11:28" ht="15" customHeight="1"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</row>
    <row r="43" spans="11:28" ht="15" customHeight="1"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</row>
    <row r="44" spans="11:28" ht="15" customHeight="1"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</row>
    <row r="45" spans="11:28" ht="15" customHeight="1"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</row>
    <row r="46" spans="11:28" ht="15" customHeight="1"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</row>
    <row r="47" spans="11:28" ht="15" customHeight="1"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</row>
    <row r="48" spans="11:28" ht="15" customHeight="1"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</row>
    <row r="49" spans="2:28" ht="15" customHeight="1">
      <c r="B49" s="59" t="s">
        <v>11</v>
      </c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</row>
    <row r="50" spans="2:28" ht="15" customHeight="1"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</row>
    <row r="51" spans="2:28" ht="15" customHeight="1">
      <c r="K51" s="79"/>
      <c r="L51" s="79"/>
      <c r="M51" s="79" t="s">
        <v>12</v>
      </c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</row>
    <row r="52" spans="2:28" ht="15" customHeight="1"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</row>
    <row r="53" spans="2:28" ht="15" customHeight="1">
      <c r="K53" s="79"/>
      <c r="L53" s="79"/>
      <c r="M53" s="79" t="s">
        <v>13</v>
      </c>
      <c r="N53" s="79" t="s">
        <v>14</v>
      </c>
      <c r="O53" s="79" t="s">
        <v>15</v>
      </c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</row>
    <row r="54" spans="2:28" ht="15" customHeight="1">
      <c r="K54" s="79"/>
      <c r="L54" s="80" t="s">
        <v>6</v>
      </c>
      <c r="M54" s="81">
        <v>0.7142857142857143</v>
      </c>
      <c r="N54" s="81">
        <v>0.14285714285714288</v>
      </c>
      <c r="O54" s="82">
        <v>0.14285714285714288</v>
      </c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</row>
    <row r="55" spans="2:28" ht="15" customHeight="1">
      <c r="K55" s="79"/>
      <c r="L55" s="83" t="s">
        <v>7</v>
      </c>
      <c r="M55" s="84">
        <v>0.91666666666666674</v>
      </c>
      <c r="N55" s="84">
        <v>8.3333333333333343E-2</v>
      </c>
      <c r="O55" s="85">
        <v>0</v>
      </c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</row>
    <row r="56" spans="2:28" ht="15" customHeight="1">
      <c r="K56" s="79"/>
      <c r="L56" s="83" t="s">
        <v>8</v>
      </c>
      <c r="M56" s="84">
        <v>0.91666666666666674</v>
      </c>
      <c r="N56" s="84">
        <v>8.3333333333333343E-2</v>
      </c>
      <c r="O56" s="85">
        <v>0</v>
      </c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</row>
    <row r="57" spans="2:28" ht="15" customHeight="1">
      <c r="K57" s="79"/>
      <c r="L57" s="83" t="s">
        <v>9</v>
      </c>
      <c r="M57" s="84">
        <v>0.94285714285714295</v>
      </c>
      <c r="N57" s="84">
        <v>5.7142857142857141E-2</v>
      </c>
      <c r="O57" s="85">
        <v>0</v>
      </c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</row>
    <row r="58" spans="2:28" ht="15" customHeight="1"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</row>
    <row r="59" spans="2:28" ht="15" customHeight="1"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</row>
    <row r="60" spans="2:28" ht="15" customHeight="1"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</row>
    <row r="61" spans="2:28" ht="15" customHeight="1"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</row>
    <row r="62" spans="2:28" ht="15" customHeight="1"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</row>
    <row r="63" spans="2:28" ht="15" customHeight="1"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</row>
    <row r="64" spans="2:28" ht="15" customHeight="1"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</row>
    <row r="65" spans="2:28" ht="15" customHeight="1"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</row>
    <row r="66" spans="2:28" ht="15" customHeight="1"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</row>
    <row r="67" spans="2:28" ht="15" customHeight="1"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</row>
    <row r="68" spans="2:28" ht="15" customHeight="1"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</row>
    <row r="69" spans="2:28" ht="15" customHeight="1"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</row>
    <row r="70" spans="2:28" ht="15" customHeight="1"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</row>
    <row r="71" spans="2:28" ht="33" customHeight="1" thickBot="1">
      <c r="B71" s="90" t="s">
        <v>266</v>
      </c>
      <c r="C71" s="91"/>
      <c r="D71" s="92"/>
      <c r="E71" s="92"/>
      <c r="F71" s="93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5"/>
      <c r="R71" s="95"/>
      <c r="S71" s="95"/>
      <c r="T71" s="79"/>
      <c r="U71" s="79"/>
      <c r="V71" s="79"/>
      <c r="W71" s="79"/>
      <c r="X71" s="79"/>
      <c r="Y71" s="79"/>
      <c r="Z71" s="79"/>
      <c r="AA71" s="79"/>
      <c r="AB71" s="79"/>
    </row>
    <row r="72" spans="2:28" ht="24" customHeight="1">
      <c r="B72" s="50" t="s">
        <v>267</v>
      </c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</row>
    <row r="73" spans="2:28" ht="24" customHeight="1">
      <c r="B73" s="59" t="s">
        <v>285</v>
      </c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</row>
    <row r="74" spans="2:28" ht="21" customHeight="1">
      <c r="K74" s="79"/>
      <c r="L74" s="79"/>
      <c r="M74" s="79"/>
      <c r="N74" s="79" t="s">
        <v>24</v>
      </c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</row>
    <row r="75" spans="2:28" ht="15" customHeight="1"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</row>
    <row r="76" spans="2:28" ht="15" customHeight="1">
      <c r="K76" s="79"/>
      <c r="L76" s="79"/>
      <c r="M76" s="79"/>
      <c r="N76" s="79" t="s">
        <v>26</v>
      </c>
      <c r="O76" s="79" t="s">
        <v>27</v>
      </c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</row>
    <row r="77" spans="2:28" ht="15" customHeight="1">
      <c r="K77" s="79"/>
      <c r="L77" s="79"/>
      <c r="M77" s="80" t="s">
        <v>6</v>
      </c>
      <c r="N77" s="81">
        <v>0.66666666666666674</v>
      </c>
      <c r="O77" s="81">
        <v>0.33333333333333337</v>
      </c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</row>
    <row r="78" spans="2:28" ht="15" customHeight="1">
      <c r="K78" s="79"/>
      <c r="L78" s="79"/>
      <c r="M78" s="83" t="s">
        <v>7</v>
      </c>
      <c r="N78" s="84">
        <v>0.75</v>
      </c>
      <c r="O78" s="84">
        <v>0.25</v>
      </c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</row>
    <row r="79" spans="2:28" ht="15" customHeight="1">
      <c r="K79" s="79"/>
      <c r="L79" s="79"/>
      <c r="M79" s="83" t="s">
        <v>8</v>
      </c>
      <c r="N79" s="84">
        <v>0.76190476190476186</v>
      </c>
      <c r="O79" s="84">
        <v>0.23809523809523811</v>
      </c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</row>
    <row r="80" spans="2:28" ht="15" customHeight="1">
      <c r="K80" s="79"/>
      <c r="L80" s="79"/>
      <c r="M80" s="83" t="s">
        <v>9</v>
      </c>
      <c r="N80" s="84">
        <v>0.68571428571428572</v>
      </c>
      <c r="O80" s="84">
        <v>0.31428571428571428</v>
      </c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</row>
    <row r="81" spans="2:28" ht="15" customHeight="1"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</row>
    <row r="82" spans="2:28" ht="15" customHeight="1"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</row>
    <row r="83" spans="2:28" ht="15" customHeight="1"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</row>
    <row r="84" spans="2:28" ht="15" customHeight="1"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</row>
    <row r="85" spans="2:28" ht="15" customHeight="1"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</row>
    <row r="86" spans="2:28" ht="15" customHeight="1"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</row>
    <row r="87" spans="2:28" ht="15" customHeight="1"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</row>
    <row r="88" spans="2:28" ht="15" customHeight="1"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</row>
    <row r="89" spans="2:28" ht="15" customHeight="1"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</row>
    <row r="90" spans="2:28" ht="15" customHeight="1"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</row>
    <row r="91" spans="2:28" ht="15" customHeight="1"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</row>
    <row r="92" spans="2:28" ht="15" customHeight="1"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</row>
    <row r="93" spans="2:28" ht="15" customHeight="1"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</row>
    <row r="94" spans="2:28" ht="15" customHeight="1"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</row>
    <row r="95" spans="2:28" ht="15" customHeight="1">
      <c r="B95" s="5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</row>
    <row r="96" spans="2:28" ht="15" customHeight="1">
      <c r="K96" s="79"/>
      <c r="L96" s="79"/>
      <c r="M96" s="79" t="s">
        <v>25</v>
      </c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</row>
    <row r="97" spans="11:28" ht="15" customHeight="1"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</row>
    <row r="98" spans="11:28" ht="15" customHeight="1">
      <c r="K98" s="79"/>
      <c r="L98" s="79"/>
      <c r="M98" s="79" t="s">
        <v>28</v>
      </c>
      <c r="N98" s="79" t="s">
        <v>29</v>
      </c>
      <c r="O98" s="79" t="s">
        <v>30</v>
      </c>
      <c r="P98" s="79" t="s">
        <v>31</v>
      </c>
      <c r="Q98" s="79" t="s">
        <v>32</v>
      </c>
      <c r="R98" s="79" t="s">
        <v>33</v>
      </c>
      <c r="S98" s="79"/>
      <c r="T98" s="79"/>
      <c r="U98" s="79"/>
      <c r="V98" s="79"/>
      <c r="W98" s="79"/>
      <c r="X98" s="79"/>
      <c r="Y98" s="79"/>
      <c r="Z98" s="79"/>
      <c r="AA98" s="79"/>
      <c r="AB98" s="79"/>
    </row>
    <row r="99" spans="11:28" ht="15" customHeight="1">
      <c r="K99" s="79"/>
      <c r="L99" s="80" t="s">
        <v>6</v>
      </c>
      <c r="M99" s="81">
        <v>0.83333333333333326</v>
      </c>
      <c r="N99" s="81">
        <v>0</v>
      </c>
      <c r="O99" s="81">
        <v>0</v>
      </c>
      <c r="P99" s="81">
        <v>0</v>
      </c>
      <c r="Q99" s="81">
        <v>0</v>
      </c>
      <c r="R99" s="82">
        <v>0.16666666666666669</v>
      </c>
      <c r="S99" s="79"/>
      <c r="T99" s="79"/>
      <c r="U99" s="79"/>
      <c r="V99" s="79"/>
      <c r="W99" s="79"/>
      <c r="X99" s="79"/>
      <c r="Y99" s="79"/>
      <c r="Z99" s="79"/>
      <c r="AA99" s="79"/>
      <c r="AB99" s="79"/>
    </row>
    <row r="100" spans="11:28" ht="15" customHeight="1">
      <c r="K100" s="79"/>
      <c r="L100" s="83" t="s">
        <v>7</v>
      </c>
      <c r="M100" s="84">
        <v>0.91666666666666674</v>
      </c>
      <c r="N100" s="84">
        <v>0</v>
      </c>
      <c r="O100" s="84">
        <v>0</v>
      </c>
      <c r="P100" s="84">
        <v>0</v>
      </c>
      <c r="Q100" s="84">
        <v>0</v>
      </c>
      <c r="R100" s="85">
        <v>8.3333333333333343E-2</v>
      </c>
      <c r="S100" s="79"/>
      <c r="T100" s="79"/>
      <c r="U100" s="79"/>
      <c r="V100" s="79"/>
      <c r="W100" s="79"/>
      <c r="X100" s="79"/>
      <c r="Y100" s="79"/>
      <c r="Z100" s="79"/>
      <c r="AA100" s="79"/>
      <c r="AB100" s="79"/>
    </row>
    <row r="101" spans="11:28" ht="15" customHeight="1">
      <c r="K101" s="79"/>
      <c r="L101" s="83" t="s">
        <v>8</v>
      </c>
      <c r="M101" s="84">
        <v>0.70238095238095244</v>
      </c>
      <c r="N101" s="84">
        <v>0.11904761904761905</v>
      </c>
      <c r="O101" s="84">
        <v>0.10714285714285714</v>
      </c>
      <c r="P101" s="84">
        <v>2.3809523809523808E-2</v>
      </c>
      <c r="Q101" s="84">
        <v>2.3809523809523808E-2</v>
      </c>
      <c r="R101" s="85">
        <v>2.3809523809523808E-2</v>
      </c>
      <c r="S101" s="79"/>
      <c r="T101" s="79"/>
      <c r="U101" s="79"/>
      <c r="V101" s="79"/>
      <c r="W101" s="79"/>
      <c r="X101" s="79"/>
      <c r="Y101" s="79"/>
      <c r="Z101" s="79"/>
      <c r="AA101" s="79"/>
      <c r="AB101" s="79"/>
    </row>
    <row r="102" spans="11:28" ht="15" customHeight="1">
      <c r="K102" s="79"/>
      <c r="L102" s="83" t="s">
        <v>9</v>
      </c>
      <c r="M102" s="84">
        <v>0.42857142857142855</v>
      </c>
      <c r="N102" s="84">
        <v>0.14285714285714288</v>
      </c>
      <c r="O102" s="84">
        <v>0.25714285714285717</v>
      </c>
      <c r="P102" s="84">
        <v>0.17142857142857143</v>
      </c>
      <c r="Q102" s="84">
        <v>0</v>
      </c>
      <c r="R102" s="85">
        <v>0</v>
      </c>
      <c r="S102" s="79"/>
      <c r="T102" s="79"/>
      <c r="U102" s="79"/>
      <c r="V102" s="79"/>
      <c r="W102" s="79"/>
      <c r="X102" s="79"/>
      <c r="Y102" s="79"/>
      <c r="Z102" s="79"/>
      <c r="AA102" s="79"/>
      <c r="AB102" s="79"/>
    </row>
    <row r="103" spans="11:28" ht="15" customHeight="1"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</row>
    <row r="104" spans="11:28" ht="15" customHeight="1"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</row>
    <row r="105" spans="11:28" ht="15" customHeight="1"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</row>
    <row r="106" spans="11:28" ht="15" customHeight="1"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</row>
    <row r="107" spans="11:28" ht="15" customHeight="1"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</row>
    <row r="108" spans="11:28" ht="15" customHeight="1"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</row>
    <row r="109" spans="11:28" ht="15" customHeight="1"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</row>
    <row r="110" spans="11:28" ht="15" customHeight="1"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</row>
    <row r="111" spans="11:28" ht="15" customHeight="1"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</row>
    <row r="112" spans="11:28" ht="15" customHeight="1"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</row>
    <row r="113" spans="2:28" ht="15" customHeight="1"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</row>
    <row r="114" spans="2:28" ht="15" customHeight="1"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</row>
    <row r="115" spans="2:28" ht="29.25" customHeight="1">
      <c r="B115" s="59" t="s">
        <v>34</v>
      </c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</row>
    <row r="116" spans="2:28" ht="15" customHeight="1"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</row>
    <row r="117" spans="2:28" ht="15" customHeight="1">
      <c r="K117" s="79"/>
      <c r="L117" s="79"/>
      <c r="M117" s="79"/>
      <c r="N117" s="79" t="s">
        <v>35</v>
      </c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</row>
    <row r="118" spans="2:28" ht="15" customHeight="1"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</row>
    <row r="119" spans="2:28" ht="15" customHeight="1">
      <c r="K119" s="79"/>
      <c r="L119" s="79"/>
      <c r="M119" s="79"/>
      <c r="N119" s="79" t="s">
        <v>36</v>
      </c>
      <c r="O119" s="79" t="s">
        <v>37</v>
      </c>
      <c r="P119" s="79" t="s">
        <v>38</v>
      </c>
      <c r="Q119" s="79" t="s">
        <v>39</v>
      </c>
      <c r="R119" s="79" t="s">
        <v>40</v>
      </c>
      <c r="S119" s="79" t="s">
        <v>41</v>
      </c>
      <c r="T119" s="79" t="s">
        <v>42</v>
      </c>
      <c r="U119" s="79" t="s">
        <v>43</v>
      </c>
      <c r="V119" s="79" t="s">
        <v>44</v>
      </c>
      <c r="W119" s="79" t="s">
        <v>45</v>
      </c>
      <c r="X119" s="79" t="s">
        <v>46</v>
      </c>
      <c r="Y119" s="79" t="s">
        <v>47</v>
      </c>
      <c r="Z119" s="79"/>
      <c r="AA119" s="79"/>
      <c r="AB119" s="79"/>
    </row>
    <row r="120" spans="2:28" ht="15" customHeight="1">
      <c r="K120" s="79"/>
      <c r="L120" s="79"/>
      <c r="M120" s="80" t="s">
        <v>6</v>
      </c>
      <c r="N120" s="81">
        <v>0</v>
      </c>
      <c r="O120" s="81">
        <v>0</v>
      </c>
      <c r="P120" s="81">
        <v>0</v>
      </c>
      <c r="Q120" s="81">
        <v>0</v>
      </c>
      <c r="R120" s="81">
        <v>0</v>
      </c>
      <c r="S120" s="81">
        <v>0</v>
      </c>
      <c r="T120" s="81">
        <v>0.16666666666666669</v>
      </c>
      <c r="U120" s="81">
        <v>0.5</v>
      </c>
      <c r="V120" s="81">
        <v>0</v>
      </c>
      <c r="W120" s="81">
        <v>0</v>
      </c>
      <c r="X120" s="81">
        <v>0.33333333333333337</v>
      </c>
      <c r="Y120" s="82">
        <v>0</v>
      </c>
      <c r="Z120" s="79"/>
      <c r="AA120" s="79"/>
      <c r="AB120" s="79"/>
    </row>
    <row r="121" spans="2:28" ht="15" customHeight="1">
      <c r="K121" s="79"/>
      <c r="L121" s="79"/>
      <c r="M121" s="83" t="s">
        <v>7</v>
      </c>
      <c r="N121" s="84">
        <v>0.41666666666666663</v>
      </c>
      <c r="O121" s="84">
        <v>0</v>
      </c>
      <c r="P121" s="84">
        <v>0</v>
      </c>
      <c r="Q121" s="84">
        <v>0</v>
      </c>
      <c r="R121" s="84">
        <v>0.16666666666666669</v>
      </c>
      <c r="S121" s="84">
        <v>0</v>
      </c>
      <c r="T121" s="84">
        <v>0.16666666666666669</v>
      </c>
      <c r="U121" s="84">
        <v>8.3333333333333343E-2</v>
      </c>
      <c r="V121" s="84">
        <v>0</v>
      </c>
      <c r="W121" s="84">
        <v>0</v>
      </c>
      <c r="X121" s="84">
        <v>0.16666666666666669</v>
      </c>
      <c r="Y121" s="85">
        <v>0</v>
      </c>
      <c r="Z121" s="79"/>
      <c r="AA121" s="79"/>
      <c r="AB121" s="79"/>
    </row>
    <row r="122" spans="2:28" ht="15" customHeight="1">
      <c r="K122" s="79"/>
      <c r="L122" s="79"/>
      <c r="M122" s="83" t="s">
        <v>8</v>
      </c>
      <c r="N122" s="84">
        <v>0.29761904761904762</v>
      </c>
      <c r="O122" s="84">
        <v>2.3809523809523808E-2</v>
      </c>
      <c r="P122" s="84">
        <v>0</v>
      </c>
      <c r="Q122" s="84">
        <v>0</v>
      </c>
      <c r="R122" s="84">
        <v>0</v>
      </c>
      <c r="S122" s="84">
        <v>0</v>
      </c>
      <c r="T122" s="84">
        <v>9.5238095238095233E-2</v>
      </c>
      <c r="U122" s="84">
        <v>0.28571428571428575</v>
      </c>
      <c r="V122" s="84">
        <v>2.3809523809523808E-2</v>
      </c>
      <c r="W122" s="84">
        <v>1.1904761904761904E-2</v>
      </c>
      <c r="X122" s="84">
        <v>0.15476190476190477</v>
      </c>
      <c r="Y122" s="85">
        <v>0.10714285714285714</v>
      </c>
      <c r="Z122" s="79"/>
      <c r="AA122" s="79"/>
      <c r="AB122" s="79"/>
    </row>
    <row r="123" spans="2:28" ht="15" customHeight="1">
      <c r="K123" s="79"/>
      <c r="L123" s="79"/>
      <c r="M123" s="83" t="s">
        <v>9</v>
      </c>
      <c r="N123" s="84">
        <v>0.25714285714285717</v>
      </c>
      <c r="O123" s="84">
        <v>0</v>
      </c>
      <c r="P123" s="84">
        <v>0</v>
      </c>
      <c r="Q123" s="84">
        <v>0</v>
      </c>
      <c r="R123" s="84">
        <v>0</v>
      </c>
      <c r="S123" s="84">
        <v>0</v>
      </c>
      <c r="T123" s="84">
        <v>0.22857142857142856</v>
      </c>
      <c r="U123" s="84">
        <v>0.25714285714285717</v>
      </c>
      <c r="V123" s="84">
        <v>2.8571428571428571E-2</v>
      </c>
      <c r="W123" s="84">
        <v>0</v>
      </c>
      <c r="X123" s="84">
        <v>0.2</v>
      </c>
      <c r="Y123" s="85">
        <v>2.8571428571428571E-2</v>
      </c>
      <c r="Z123" s="79"/>
      <c r="AA123" s="79"/>
      <c r="AB123" s="79"/>
    </row>
    <row r="124" spans="2:28" ht="15" customHeight="1"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</row>
    <row r="125" spans="2:28" ht="15" customHeight="1"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</row>
    <row r="126" spans="2:28" ht="15" customHeight="1"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</row>
    <row r="127" spans="2:28" ht="15" customHeight="1"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</row>
    <row r="128" spans="2:28" ht="15" customHeight="1"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</row>
    <row r="129" spans="2:28" ht="15" customHeight="1"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</row>
    <row r="130" spans="2:28" ht="15" customHeight="1"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</row>
    <row r="131" spans="2:28" ht="15" customHeight="1"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</row>
    <row r="132" spans="2:28" ht="15" customHeight="1"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</row>
    <row r="133" spans="2:28" ht="15" customHeight="1"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</row>
    <row r="134" spans="2:28" ht="15" customHeight="1"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</row>
    <row r="135" spans="2:28" ht="15" customHeight="1"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</row>
    <row r="136" spans="2:28" ht="15" customHeight="1"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</row>
    <row r="137" spans="2:28" ht="15" customHeight="1"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</row>
    <row r="138" spans="2:28" ht="15" customHeight="1"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</row>
    <row r="139" spans="2:28" ht="25.5" customHeight="1">
      <c r="B139" s="50" t="s">
        <v>268</v>
      </c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</row>
    <row r="140" spans="2:28" ht="24" customHeight="1">
      <c r="B140" s="59" t="s">
        <v>286</v>
      </c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</row>
    <row r="141" spans="2:28" ht="15" customHeight="1">
      <c r="K141" s="79"/>
      <c r="L141" s="79"/>
      <c r="M141" s="79"/>
      <c r="N141" s="79" t="s">
        <v>282</v>
      </c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</row>
    <row r="142" spans="2:28" ht="15" customHeight="1"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</row>
    <row r="143" spans="2:28" ht="15" customHeight="1">
      <c r="K143" s="79"/>
      <c r="L143" s="79"/>
      <c r="M143" s="79"/>
      <c r="N143" s="79" t="s">
        <v>281</v>
      </c>
      <c r="O143" s="79" t="s">
        <v>280</v>
      </c>
      <c r="P143" s="79" t="s">
        <v>279</v>
      </c>
      <c r="Q143" s="79" t="s">
        <v>278</v>
      </c>
      <c r="R143" s="79" t="s">
        <v>277</v>
      </c>
      <c r="S143" s="79"/>
      <c r="T143" s="79"/>
      <c r="U143" s="79"/>
      <c r="V143" s="79"/>
      <c r="W143" s="79" t="s">
        <v>5</v>
      </c>
      <c r="X143" s="79"/>
      <c r="Y143" s="79"/>
      <c r="Z143" s="79"/>
      <c r="AA143" s="79"/>
      <c r="AB143" s="79"/>
    </row>
    <row r="144" spans="2:28" ht="15" customHeight="1">
      <c r="K144" s="79"/>
      <c r="L144" s="79"/>
      <c r="M144" s="80" t="s">
        <v>6</v>
      </c>
      <c r="N144" s="81">
        <v>0.66700000000000004</v>
      </c>
      <c r="O144" s="81">
        <v>0</v>
      </c>
      <c r="P144" s="81">
        <v>0.33333333333333337</v>
      </c>
      <c r="Q144" s="81">
        <v>0</v>
      </c>
      <c r="R144" s="82">
        <v>0</v>
      </c>
      <c r="S144" s="79"/>
      <c r="T144" s="79"/>
      <c r="U144" s="79"/>
      <c r="V144" s="79"/>
      <c r="W144" s="79"/>
      <c r="X144" s="79"/>
      <c r="Y144" s="79"/>
      <c r="Z144" s="79"/>
      <c r="AA144" s="79"/>
      <c r="AB144" s="79"/>
    </row>
    <row r="145" spans="11:28" ht="15" customHeight="1">
      <c r="K145" s="79"/>
      <c r="L145" s="79"/>
      <c r="M145" s="83" t="s">
        <v>7</v>
      </c>
      <c r="N145" s="84">
        <v>0.66700000000000004</v>
      </c>
      <c r="O145" s="84">
        <v>8.3333333333333343E-2</v>
      </c>
      <c r="P145" s="84">
        <v>8.3333333333333343E-2</v>
      </c>
      <c r="Q145" s="84">
        <v>0.16666666666666669</v>
      </c>
      <c r="R145" s="85">
        <v>0</v>
      </c>
      <c r="S145" s="79"/>
      <c r="T145" s="79"/>
      <c r="U145" s="79"/>
      <c r="V145" s="79"/>
      <c r="W145" s="79"/>
      <c r="X145" s="79"/>
      <c r="Y145" s="79"/>
      <c r="Z145" s="79"/>
      <c r="AA145" s="79"/>
      <c r="AB145" s="79"/>
    </row>
    <row r="146" spans="11:28" ht="15" customHeight="1">
      <c r="K146" s="79"/>
      <c r="L146" s="79"/>
      <c r="M146" s="83" t="s">
        <v>8</v>
      </c>
      <c r="N146" s="84">
        <v>0.30952380952380953</v>
      </c>
      <c r="O146" s="84">
        <v>0.20238095238095238</v>
      </c>
      <c r="P146" s="84">
        <v>0.11904761904761905</v>
      </c>
      <c r="Q146" s="84">
        <v>0.17857142857142858</v>
      </c>
      <c r="R146" s="85">
        <v>2.3809523809523808E-2</v>
      </c>
      <c r="S146" s="79"/>
      <c r="T146" s="79"/>
      <c r="U146" s="79"/>
      <c r="V146" s="79"/>
      <c r="W146" s="79"/>
      <c r="X146" s="79"/>
      <c r="Y146" s="79"/>
      <c r="Z146" s="79"/>
      <c r="AA146" s="79"/>
      <c r="AB146" s="79"/>
    </row>
    <row r="147" spans="11:28" ht="15" customHeight="1">
      <c r="K147" s="79"/>
      <c r="L147" s="79"/>
      <c r="M147" s="83" t="s">
        <v>9</v>
      </c>
      <c r="N147" s="84">
        <v>0.51400000000000001</v>
      </c>
      <c r="O147" s="84">
        <v>0.11428571428571428</v>
      </c>
      <c r="P147" s="84">
        <v>0.2</v>
      </c>
      <c r="Q147" s="84">
        <v>0.14285714285714288</v>
      </c>
      <c r="R147" s="85">
        <v>2.8571428571428571E-2</v>
      </c>
      <c r="S147" s="79"/>
      <c r="T147" s="79"/>
      <c r="U147" s="79"/>
      <c r="V147" s="79"/>
      <c r="W147" s="79"/>
      <c r="X147" s="79"/>
      <c r="Y147" s="79"/>
      <c r="Z147" s="79"/>
      <c r="AA147" s="79"/>
      <c r="AB147" s="79"/>
    </row>
    <row r="148" spans="11:28" ht="15" customHeight="1"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</row>
    <row r="149" spans="11:28" ht="15" customHeight="1"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</row>
    <row r="150" spans="11:28" ht="15" customHeight="1"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</row>
    <row r="151" spans="11:28" ht="15" customHeight="1"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</row>
    <row r="152" spans="11:28" ht="15" customHeight="1"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</row>
    <row r="153" spans="11:28" ht="15" customHeight="1"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</row>
    <row r="154" spans="11:28" ht="15" customHeight="1"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</row>
    <row r="155" spans="11:28" ht="15" customHeight="1"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</row>
    <row r="156" spans="11:28" ht="15" customHeight="1"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</row>
    <row r="157" spans="11:28" ht="15" customHeight="1"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</row>
    <row r="158" spans="11:28" ht="15" customHeight="1"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</row>
    <row r="159" spans="11:28" ht="15" customHeight="1"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</row>
    <row r="160" spans="11:28" ht="15" customHeight="1"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</row>
    <row r="161" spans="2:30" ht="15" customHeight="1"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</row>
    <row r="162" spans="2:30" ht="15" customHeight="1"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</row>
    <row r="163" spans="2:30" ht="15" customHeight="1">
      <c r="B163" s="59" t="s">
        <v>49</v>
      </c>
      <c r="I163" s="79"/>
      <c r="J163" s="79"/>
      <c r="K163" s="79"/>
      <c r="L163" s="79"/>
      <c r="M163" s="79"/>
      <c r="N163" s="79" t="s">
        <v>50</v>
      </c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</row>
    <row r="164" spans="2:30" ht="15" customHeight="1"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</row>
    <row r="165" spans="2:30" ht="15" customHeight="1">
      <c r="I165" s="79"/>
      <c r="J165" s="79"/>
      <c r="K165" s="79"/>
      <c r="L165" s="79"/>
      <c r="M165" s="79"/>
      <c r="N165" s="79" t="s">
        <v>51</v>
      </c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</row>
    <row r="166" spans="2:30" ht="15" customHeight="1">
      <c r="I166" s="79"/>
      <c r="J166" s="79"/>
      <c r="K166" s="79"/>
      <c r="L166" s="79"/>
      <c r="M166" s="80" t="s">
        <v>6</v>
      </c>
      <c r="N166" s="81">
        <v>0</v>
      </c>
      <c r="O166" s="81"/>
      <c r="P166" s="82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</row>
    <row r="167" spans="2:30" ht="15" customHeight="1">
      <c r="I167" s="79"/>
      <c r="J167" s="79"/>
      <c r="K167" s="79"/>
      <c r="L167" s="79"/>
      <c r="M167" s="83" t="s">
        <v>7</v>
      </c>
      <c r="N167" s="84">
        <v>8.3333333333333343E-2</v>
      </c>
      <c r="O167" s="84"/>
      <c r="P167" s="85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</row>
    <row r="168" spans="2:30" ht="15" customHeight="1">
      <c r="I168" s="79"/>
      <c r="J168" s="79"/>
      <c r="K168" s="79"/>
      <c r="L168" s="79"/>
      <c r="M168" s="83" t="s">
        <v>8</v>
      </c>
      <c r="N168" s="84">
        <v>0.4642857142857143</v>
      </c>
      <c r="O168" s="84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</row>
    <row r="169" spans="2:30" ht="15" customHeight="1">
      <c r="I169" s="79"/>
      <c r="J169" s="79"/>
      <c r="K169" s="79"/>
      <c r="L169" s="79"/>
      <c r="M169" s="83" t="s">
        <v>9</v>
      </c>
      <c r="N169" s="84">
        <v>0.42857142857142855</v>
      </c>
      <c r="O169" s="84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</row>
    <row r="170" spans="2:30" ht="15" customHeight="1">
      <c r="I170" s="79"/>
      <c r="J170" s="79"/>
      <c r="K170" s="79"/>
      <c r="L170" s="79"/>
      <c r="M170" s="79"/>
      <c r="N170" s="79"/>
      <c r="O170" s="79"/>
      <c r="P170" s="79"/>
      <c r="Q170" s="362"/>
      <c r="R170" s="362"/>
      <c r="S170" s="362"/>
      <c r="T170" s="362"/>
      <c r="U170" s="362"/>
      <c r="V170" s="362"/>
      <c r="W170" s="96"/>
      <c r="X170" s="96"/>
      <c r="Y170" s="96"/>
      <c r="Z170" s="96"/>
      <c r="AA170" s="96"/>
      <c r="AB170" s="79"/>
      <c r="AC170" s="79"/>
    </row>
    <row r="171" spans="2:30" ht="15" customHeight="1">
      <c r="I171" s="79"/>
      <c r="J171" s="79"/>
      <c r="K171" s="79"/>
      <c r="L171" s="79"/>
      <c r="M171" s="79"/>
      <c r="N171" s="79"/>
      <c r="O171" s="79"/>
      <c r="P171" s="79"/>
      <c r="Q171" s="362"/>
      <c r="R171" s="362"/>
      <c r="S171" s="362"/>
      <c r="T171" s="362"/>
      <c r="U171" s="362"/>
      <c r="V171" s="362"/>
      <c r="W171" s="96"/>
      <c r="X171" s="96"/>
      <c r="Y171" s="96"/>
      <c r="Z171" s="96"/>
      <c r="AA171" s="96"/>
      <c r="AB171" s="79"/>
      <c r="AC171" s="79"/>
    </row>
    <row r="172" spans="2:30" ht="15" customHeight="1">
      <c r="I172" s="79"/>
      <c r="J172" s="79"/>
      <c r="K172" s="79"/>
      <c r="L172" s="79"/>
      <c r="M172" s="79"/>
      <c r="N172" s="79"/>
      <c r="O172" s="79"/>
      <c r="P172" s="79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79"/>
      <c r="AC172" s="79"/>
    </row>
    <row r="173" spans="2:30" ht="15" customHeight="1">
      <c r="I173" s="79"/>
      <c r="J173" s="79"/>
      <c r="K173" s="79"/>
      <c r="L173" s="79"/>
      <c r="M173" s="79"/>
      <c r="N173" s="79"/>
      <c r="O173" s="79"/>
      <c r="P173" s="97"/>
      <c r="Q173" s="237"/>
      <c r="R173" s="237"/>
      <c r="S173" s="237"/>
      <c r="T173" s="237"/>
      <c r="U173" s="237"/>
      <c r="V173" s="237"/>
      <c r="W173" s="238"/>
      <c r="X173" s="96"/>
      <c r="Y173" s="238"/>
      <c r="Z173" s="96"/>
      <c r="AA173" s="238"/>
      <c r="AB173" s="79"/>
      <c r="AC173" s="79"/>
    </row>
    <row r="174" spans="2:30" ht="15" customHeight="1">
      <c r="I174" s="79"/>
      <c r="J174" s="79"/>
      <c r="K174" s="79"/>
      <c r="L174" s="79"/>
      <c r="M174" s="79"/>
      <c r="N174" s="79"/>
      <c r="O174" s="79"/>
      <c r="P174" s="97"/>
      <c r="Q174" s="237"/>
      <c r="R174" s="237"/>
      <c r="S174" s="237"/>
      <c r="T174" s="237"/>
      <c r="U174" s="237"/>
      <c r="V174" s="237"/>
      <c r="W174" s="238"/>
      <c r="X174" s="96"/>
      <c r="Y174" s="238"/>
      <c r="Z174" s="96"/>
      <c r="AA174" s="238"/>
      <c r="AB174" s="79"/>
      <c r="AC174" s="79"/>
    </row>
    <row r="175" spans="2:30" ht="15" customHeight="1">
      <c r="I175" s="79"/>
      <c r="J175" s="79"/>
      <c r="K175" s="79"/>
      <c r="L175" s="79"/>
      <c r="M175" s="79"/>
      <c r="N175" s="79"/>
      <c r="O175" s="79"/>
      <c r="P175" s="97"/>
      <c r="Q175" s="237"/>
      <c r="R175" s="237"/>
      <c r="S175" s="237"/>
      <c r="T175" s="237"/>
      <c r="U175" s="237"/>
      <c r="V175" s="237"/>
      <c r="W175" s="238"/>
      <c r="X175" s="96"/>
      <c r="Y175" s="238"/>
      <c r="Z175" s="96"/>
      <c r="AA175" s="238"/>
      <c r="AB175" s="79"/>
      <c r="AC175" s="79"/>
    </row>
    <row r="176" spans="2:30" ht="15" customHeight="1">
      <c r="I176" s="79"/>
      <c r="J176" s="79"/>
      <c r="K176" s="79"/>
      <c r="L176" s="79"/>
      <c r="M176" s="79"/>
      <c r="N176" s="79"/>
      <c r="O176" s="79"/>
      <c r="P176" s="97"/>
      <c r="Q176" s="237"/>
      <c r="R176" s="237"/>
      <c r="S176" s="237"/>
      <c r="T176" s="237"/>
      <c r="U176" s="237"/>
      <c r="V176" s="237"/>
      <c r="W176" s="238"/>
      <c r="X176" s="96"/>
      <c r="Y176" s="238"/>
      <c r="Z176" s="96"/>
      <c r="AA176" s="238"/>
      <c r="AB176" s="79"/>
      <c r="AC176" s="79"/>
      <c r="AD176" s="114"/>
    </row>
    <row r="177" spans="2:30" ht="15" customHeight="1">
      <c r="I177" s="79"/>
      <c r="J177" s="79"/>
      <c r="K177" s="79"/>
      <c r="L177" s="79"/>
      <c r="M177" s="79"/>
      <c r="N177" s="79"/>
      <c r="O177" s="79"/>
      <c r="P177" s="79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79"/>
      <c r="AC177" s="79"/>
      <c r="AD177" s="114"/>
    </row>
    <row r="178" spans="2:30" ht="15" customHeight="1">
      <c r="I178" s="79"/>
      <c r="J178" s="79"/>
      <c r="K178" s="79"/>
      <c r="L178" s="79"/>
      <c r="M178" s="79"/>
      <c r="N178" s="79"/>
      <c r="O178" s="79"/>
      <c r="P178" s="79"/>
      <c r="Q178" s="96"/>
      <c r="R178" s="239"/>
      <c r="S178" s="239"/>
      <c r="T178" s="239"/>
      <c r="U178" s="239"/>
      <c r="V178" s="239"/>
      <c r="W178" s="239"/>
      <c r="X178" s="239"/>
      <c r="Y178" s="239"/>
      <c r="Z178" s="239"/>
      <c r="AA178" s="239"/>
      <c r="AB178" s="114"/>
      <c r="AC178" s="114"/>
      <c r="AD178" s="114"/>
    </row>
    <row r="179" spans="2:30" ht="15" customHeight="1">
      <c r="I179" s="79"/>
      <c r="J179" s="79"/>
      <c r="K179" s="79"/>
      <c r="L179" s="79"/>
      <c r="M179" s="79"/>
      <c r="N179" s="79"/>
      <c r="O179" s="79"/>
      <c r="P179" s="79"/>
      <c r="Q179" s="96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14"/>
      <c r="AC179" s="114"/>
      <c r="AD179" s="114"/>
    </row>
    <row r="180" spans="2:30" ht="15" customHeight="1">
      <c r="I180" s="79"/>
      <c r="J180" s="79"/>
      <c r="K180" s="79"/>
      <c r="L180" s="79"/>
      <c r="M180" s="79"/>
      <c r="N180" s="79"/>
      <c r="O180" s="79"/>
      <c r="P180" s="79"/>
      <c r="Q180" s="96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14"/>
      <c r="AC180" s="114"/>
      <c r="AD180" s="114"/>
    </row>
    <row r="181" spans="2:30" ht="15" customHeight="1">
      <c r="I181" s="79"/>
      <c r="J181" s="79"/>
      <c r="K181" s="79"/>
      <c r="L181" s="79"/>
      <c r="M181" s="79"/>
      <c r="N181" s="79"/>
      <c r="O181" s="79"/>
      <c r="P181" s="79"/>
      <c r="Q181" s="96"/>
      <c r="R181" s="109"/>
      <c r="S181" s="363" t="s">
        <v>51</v>
      </c>
      <c r="T181" s="363"/>
      <c r="U181" s="363" t="s">
        <v>52</v>
      </c>
      <c r="V181" s="363"/>
      <c r="W181" s="363" t="s">
        <v>53</v>
      </c>
      <c r="X181" s="363"/>
      <c r="Y181" s="109"/>
      <c r="Z181" s="109"/>
      <c r="AA181" s="109"/>
      <c r="AB181" s="114"/>
      <c r="AC181" s="114"/>
      <c r="AD181" s="114"/>
    </row>
    <row r="182" spans="2:30" ht="15" customHeight="1">
      <c r="I182" s="79"/>
      <c r="J182" s="79"/>
      <c r="K182" s="79"/>
      <c r="L182" s="79"/>
      <c r="M182" s="79"/>
      <c r="N182" s="79"/>
      <c r="O182" s="79"/>
      <c r="P182" s="79"/>
      <c r="Q182" s="96"/>
      <c r="R182" s="109"/>
      <c r="S182" s="109" t="s">
        <v>312</v>
      </c>
      <c r="T182" s="109" t="s">
        <v>311</v>
      </c>
      <c r="U182" s="109" t="s">
        <v>312</v>
      </c>
      <c r="V182" s="109" t="s">
        <v>311</v>
      </c>
      <c r="W182" s="109" t="s">
        <v>312</v>
      </c>
      <c r="X182" s="109" t="s">
        <v>311</v>
      </c>
      <c r="Y182" s="109"/>
      <c r="Z182" s="109"/>
      <c r="AA182" s="109"/>
      <c r="AB182" s="114"/>
      <c r="AC182" s="114"/>
      <c r="AD182" s="114"/>
    </row>
    <row r="183" spans="2:30" ht="15" customHeight="1">
      <c r="I183" s="79"/>
      <c r="J183" s="79"/>
      <c r="K183" s="79"/>
      <c r="L183" s="79"/>
      <c r="M183" s="79"/>
      <c r="N183" s="79"/>
      <c r="O183" s="79"/>
      <c r="P183" s="79"/>
      <c r="Q183" s="96"/>
      <c r="R183" s="234" t="s">
        <v>6</v>
      </c>
      <c r="S183" s="235">
        <v>0</v>
      </c>
      <c r="T183" s="235">
        <v>0</v>
      </c>
      <c r="U183" s="235">
        <v>0.5714285714285714</v>
      </c>
      <c r="V183" s="235">
        <v>0.14285714285714285</v>
      </c>
      <c r="W183" s="235">
        <v>0.14285714285714285</v>
      </c>
      <c r="X183" s="235">
        <v>0.14285714285714285</v>
      </c>
      <c r="Y183" s="236"/>
      <c r="Z183" s="109"/>
      <c r="AA183" s="236"/>
      <c r="AB183" s="114"/>
      <c r="AC183" s="116"/>
      <c r="AD183" s="114"/>
    </row>
    <row r="184" spans="2:30" ht="15" customHeight="1">
      <c r="K184" s="79"/>
      <c r="L184" s="79"/>
      <c r="M184" s="79"/>
      <c r="N184" s="79"/>
      <c r="O184" s="79"/>
      <c r="P184" s="79"/>
      <c r="Q184" s="96"/>
      <c r="R184" s="234" t="s">
        <v>7</v>
      </c>
      <c r="S184" s="235">
        <v>8.3333333333333329E-2</v>
      </c>
      <c r="T184" s="235">
        <v>0</v>
      </c>
      <c r="U184" s="235">
        <v>0.75</v>
      </c>
      <c r="V184" s="235">
        <v>8.3333333333333329E-2</v>
      </c>
      <c r="W184" s="235">
        <v>8.3333333333333329E-2</v>
      </c>
      <c r="X184" s="235">
        <v>0</v>
      </c>
      <c r="Y184" s="236"/>
      <c r="Z184" s="109"/>
      <c r="AA184" s="236"/>
      <c r="AB184" s="114"/>
      <c r="AC184" s="116"/>
      <c r="AD184" s="114"/>
    </row>
    <row r="185" spans="2:30" ht="15" customHeight="1">
      <c r="K185" s="79"/>
      <c r="L185" s="79"/>
      <c r="M185" s="79"/>
      <c r="N185" s="79"/>
      <c r="O185" s="79"/>
      <c r="P185" s="79"/>
      <c r="Q185" s="96"/>
      <c r="R185" s="234" t="s">
        <v>8</v>
      </c>
      <c r="S185" s="235">
        <v>0.45238095238095238</v>
      </c>
      <c r="T185" s="235">
        <v>1.1904761904761904E-2</v>
      </c>
      <c r="U185" s="235">
        <v>0.39285714285714285</v>
      </c>
      <c r="V185" s="235">
        <v>8.3333333333333329E-2</v>
      </c>
      <c r="W185" s="235">
        <v>3.5714285714285712E-2</v>
      </c>
      <c r="X185" s="235">
        <v>2.3809523809523808E-2</v>
      </c>
      <c r="Y185" s="236"/>
      <c r="Z185" s="109"/>
      <c r="AA185" s="236"/>
      <c r="AB185" s="114"/>
      <c r="AC185" s="116"/>
      <c r="AD185" s="114"/>
    </row>
    <row r="186" spans="2:30" ht="15" customHeight="1">
      <c r="K186" s="79"/>
      <c r="L186" s="79"/>
      <c r="M186" s="79"/>
      <c r="N186" s="79"/>
      <c r="O186" s="79"/>
      <c r="P186" s="79"/>
      <c r="Q186" s="96"/>
      <c r="R186" s="234" t="s">
        <v>9</v>
      </c>
      <c r="S186" s="235">
        <v>0.4</v>
      </c>
      <c r="T186" s="235">
        <v>2.8571428571428571E-2</v>
      </c>
      <c r="U186" s="235">
        <v>0.51428571428571423</v>
      </c>
      <c r="V186" s="235">
        <v>2.8571428571428571E-2</v>
      </c>
      <c r="W186" s="235">
        <v>2.8571428571428571E-2</v>
      </c>
      <c r="X186" s="235">
        <v>0</v>
      </c>
      <c r="Y186" s="236"/>
      <c r="Z186" s="109"/>
      <c r="AA186" s="236"/>
      <c r="AB186" s="114"/>
      <c r="AC186" s="116"/>
      <c r="AD186" s="114"/>
    </row>
    <row r="187" spans="2:30" ht="15" customHeight="1">
      <c r="K187" s="79"/>
      <c r="L187" s="79"/>
      <c r="M187" s="79"/>
      <c r="N187" s="79"/>
      <c r="O187" s="79"/>
      <c r="P187" s="79"/>
      <c r="Q187" s="96"/>
      <c r="R187" s="234"/>
      <c r="S187" s="235"/>
      <c r="T187" s="235"/>
      <c r="U187" s="235"/>
      <c r="V187" s="235"/>
      <c r="W187" s="235"/>
      <c r="X187" s="235"/>
      <c r="Y187" s="236"/>
      <c r="Z187" s="109"/>
      <c r="AA187" s="236"/>
      <c r="AB187" s="114"/>
      <c r="AC187" s="116"/>
      <c r="AD187" s="114"/>
    </row>
    <row r="188" spans="2:30" ht="15" customHeight="1">
      <c r="K188" s="79"/>
      <c r="L188" s="79"/>
      <c r="M188" s="79"/>
      <c r="N188" s="79"/>
      <c r="O188" s="79"/>
      <c r="P188" s="79"/>
      <c r="Q188" s="96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114"/>
      <c r="AD188" s="114"/>
    </row>
    <row r="189" spans="2:30" ht="15" customHeight="1">
      <c r="K189" s="79"/>
      <c r="L189" s="79"/>
      <c r="M189" s="79"/>
      <c r="N189" s="79"/>
      <c r="O189" s="79"/>
      <c r="P189" s="79"/>
      <c r="Q189" s="96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114"/>
      <c r="AD189" s="114"/>
    </row>
    <row r="190" spans="2:30" ht="15" customHeight="1">
      <c r="K190" s="79"/>
      <c r="L190" s="79"/>
      <c r="M190" s="79"/>
      <c r="N190" s="79"/>
      <c r="O190" s="79"/>
      <c r="P190" s="79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79"/>
      <c r="AC190" s="114"/>
      <c r="AD190" s="114"/>
    </row>
    <row r="191" spans="2:30" ht="15" customHeight="1"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114"/>
      <c r="AD191" s="114"/>
    </row>
    <row r="192" spans="2:30" ht="15" customHeight="1">
      <c r="B192" s="59" t="s">
        <v>55</v>
      </c>
      <c r="K192" s="79"/>
      <c r="L192" s="79"/>
      <c r="M192" s="79" t="s">
        <v>56</v>
      </c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</row>
    <row r="193" spans="11:28" ht="15" customHeight="1"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</row>
    <row r="194" spans="11:28" ht="15" customHeight="1">
      <c r="K194" s="79"/>
      <c r="L194" s="79"/>
      <c r="M194" s="79" t="s">
        <v>57</v>
      </c>
      <c r="N194" s="79" t="s">
        <v>58</v>
      </c>
      <c r="O194" s="79" t="s">
        <v>59</v>
      </c>
      <c r="P194" s="79" t="s">
        <v>60</v>
      </c>
      <c r="Q194" s="79" t="s">
        <v>61</v>
      </c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</row>
    <row r="195" spans="11:28" ht="15" customHeight="1">
      <c r="K195" s="79"/>
      <c r="L195" s="80" t="s">
        <v>6</v>
      </c>
      <c r="M195" s="81">
        <v>1</v>
      </c>
      <c r="N195" s="81">
        <v>0</v>
      </c>
      <c r="O195" s="81">
        <v>0</v>
      </c>
      <c r="P195" s="81">
        <v>0</v>
      </c>
      <c r="Q195" s="82">
        <v>0</v>
      </c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</row>
    <row r="196" spans="11:28" ht="15" customHeight="1">
      <c r="K196" s="79"/>
      <c r="L196" s="83" t="s">
        <v>7</v>
      </c>
      <c r="M196" s="84">
        <v>1</v>
      </c>
      <c r="N196" s="84">
        <v>0</v>
      </c>
      <c r="O196" s="84">
        <v>0</v>
      </c>
      <c r="P196" s="84">
        <v>0</v>
      </c>
      <c r="Q196" s="85">
        <v>0</v>
      </c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</row>
    <row r="197" spans="11:28" ht="15" customHeight="1">
      <c r="K197" s="79"/>
      <c r="L197" s="83" t="s">
        <v>8</v>
      </c>
      <c r="M197" s="84">
        <v>0.70238095238095244</v>
      </c>
      <c r="N197" s="84">
        <v>8.3333333333333343E-2</v>
      </c>
      <c r="O197" s="84">
        <v>0.20238095238095238</v>
      </c>
      <c r="P197" s="84">
        <v>1.1904761904761904E-2</v>
      </c>
      <c r="Q197" s="85">
        <v>0</v>
      </c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</row>
    <row r="198" spans="11:28" ht="15" customHeight="1">
      <c r="K198" s="79"/>
      <c r="L198" s="83" t="s">
        <v>9</v>
      </c>
      <c r="M198" s="84">
        <v>0.62857142857142856</v>
      </c>
      <c r="N198" s="84">
        <v>5.7142857142857141E-2</v>
      </c>
      <c r="O198" s="84">
        <v>0.22857142857142856</v>
      </c>
      <c r="P198" s="84">
        <v>8.5714285714285715E-2</v>
      </c>
      <c r="Q198" s="85">
        <v>0</v>
      </c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</row>
    <row r="199" spans="11:28" ht="15" customHeight="1"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</row>
    <row r="200" spans="11:28" ht="15" customHeight="1"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</row>
    <row r="201" spans="11:28" ht="15" customHeight="1"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</row>
    <row r="202" spans="11:28" ht="15" customHeight="1"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</row>
    <row r="203" spans="11:28" ht="15" customHeight="1"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</row>
    <row r="204" spans="11:28" ht="15" customHeight="1"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</row>
    <row r="205" spans="11:28" ht="15" customHeight="1"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</row>
    <row r="206" spans="11:28" ht="15" customHeight="1"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</row>
    <row r="207" spans="11:28" ht="15" customHeight="1"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</row>
    <row r="208" spans="11:28" ht="15" customHeight="1"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</row>
    <row r="209" spans="2:28" ht="15" customHeight="1"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</row>
    <row r="210" spans="2:28" ht="15" customHeight="1"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</row>
    <row r="211" spans="2:28" ht="15" customHeight="1"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</row>
    <row r="212" spans="2:28" ht="15" customHeight="1"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</row>
    <row r="213" spans="2:28" ht="15" customHeight="1"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</row>
    <row r="214" spans="2:28" ht="15" customHeight="1">
      <c r="B214" s="59" t="s">
        <v>287</v>
      </c>
      <c r="K214" s="79"/>
      <c r="L214" s="79"/>
      <c r="M214" s="79"/>
      <c r="N214" s="79" t="s">
        <v>67</v>
      </c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</row>
    <row r="215" spans="2:28" ht="15" customHeight="1"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</row>
    <row r="216" spans="2:28" ht="15" customHeight="1">
      <c r="K216" s="79"/>
      <c r="L216" s="79"/>
      <c r="M216" s="79"/>
      <c r="N216" s="79" t="s">
        <v>26</v>
      </c>
      <c r="O216" s="79" t="s">
        <v>27</v>
      </c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</row>
    <row r="217" spans="2:28" ht="15" customHeight="1">
      <c r="K217" s="79"/>
      <c r="L217" s="79"/>
      <c r="M217" s="80" t="s">
        <v>6</v>
      </c>
      <c r="N217" s="81">
        <v>0</v>
      </c>
      <c r="O217" s="82">
        <v>1</v>
      </c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</row>
    <row r="218" spans="2:28" ht="15" customHeight="1">
      <c r="K218" s="79"/>
      <c r="L218" s="79"/>
      <c r="M218" s="83" t="s">
        <v>7</v>
      </c>
      <c r="N218" s="84">
        <v>0</v>
      </c>
      <c r="O218" s="85">
        <v>1</v>
      </c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</row>
    <row r="219" spans="2:28" ht="15" customHeight="1">
      <c r="K219" s="79"/>
      <c r="L219" s="79"/>
      <c r="M219" s="83" t="s">
        <v>8</v>
      </c>
      <c r="N219" s="84">
        <v>1.2048192771084338E-2</v>
      </c>
      <c r="O219" s="85">
        <v>0.98795180722891573</v>
      </c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</row>
    <row r="220" spans="2:28" ht="15" customHeight="1">
      <c r="K220" s="79"/>
      <c r="L220" s="79"/>
      <c r="M220" s="83" t="s">
        <v>9</v>
      </c>
      <c r="N220" s="84">
        <v>6.25E-2</v>
      </c>
      <c r="O220" s="85">
        <v>0.9375</v>
      </c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</row>
    <row r="221" spans="2:28" ht="15" customHeight="1"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</row>
    <row r="222" spans="2:28" ht="15" customHeight="1"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</row>
    <row r="223" spans="2:28" ht="15" customHeight="1"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</row>
    <row r="224" spans="2:28" ht="15" customHeight="1"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</row>
    <row r="225" spans="2:28" ht="15" customHeight="1"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</row>
    <row r="226" spans="2:28" ht="15" customHeight="1"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</row>
    <row r="227" spans="2:28" ht="15" customHeight="1"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</row>
    <row r="228" spans="2:28" ht="15" customHeight="1"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</row>
    <row r="229" spans="2:28" ht="15" customHeight="1"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</row>
    <row r="230" spans="2:28" ht="15" customHeight="1"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</row>
    <row r="231" spans="2:28" ht="15" customHeight="1"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</row>
    <row r="232" spans="2:28" ht="15" customHeight="1"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</row>
    <row r="233" spans="2:28" ht="15" customHeight="1"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</row>
    <row r="234" spans="2:28" ht="15" customHeight="1"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</row>
    <row r="235" spans="2:28" ht="15" customHeight="1">
      <c r="B235" s="59" t="s">
        <v>68</v>
      </c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</row>
    <row r="236" spans="2:28" ht="15" customHeight="1">
      <c r="B236" s="98" t="s">
        <v>313</v>
      </c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</row>
    <row r="237" spans="2:28" ht="15" customHeight="1"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</row>
    <row r="238" spans="2:28" ht="15" customHeight="1">
      <c r="K238" s="79"/>
      <c r="L238" s="79"/>
      <c r="M238" s="79"/>
      <c r="N238" s="79" t="s">
        <v>69</v>
      </c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</row>
    <row r="239" spans="2:28" ht="15" customHeight="1"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</row>
    <row r="240" spans="2:28" ht="15" customHeight="1">
      <c r="K240" s="79"/>
      <c r="L240" s="79"/>
      <c r="M240" s="79"/>
      <c r="N240" s="79" t="s">
        <v>70</v>
      </c>
      <c r="O240" s="79" t="s">
        <v>71</v>
      </c>
      <c r="P240" s="79" t="s">
        <v>33</v>
      </c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</row>
    <row r="241" spans="11:28" ht="15" customHeight="1">
      <c r="K241" s="79"/>
      <c r="L241" s="79"/>
      <c r="M241" s="80" t="s">
        <v>8</v>
      </c>
      <c r="N241" s="81">
        <v>0.17647058823529413</v>
      </c>
      <c r="O241" s="81">
        <v>0.23529411764705885</v>
      </c>
      <c r="P241" s="82">
        <v>0.58823529411764708</v>
      </c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  <c r="AB241" s="79"/>
    </row>
    <row r="242" spans="11:28" ht="15" customHeight="1">
      <c r="K242" s="79"/>
      <c r="L242" s="79"/>
      <c r="M242" s="83" t="s">
        <v>9</v>
      </c>
      <c r="N242" s="84">
        <v>0</v>
      </c>
      <c r="O242" s="84">
        <v>0.25</v>
      </c>
      <c r="P242" s="85">
        <v>0.75</v>
      </c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  <c r="AB242" s="79"/>
    </row>
    <row r="243" spans="11:28" ht="15" customHeight="1"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</row>
    <row r="244" spans="11:28" ht="15" customHeight="1"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</row>
    <row r="245" spans="11:28" ht="15" customHeight="1"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</row>
    <row r="246" spans="11:28" ht="15" customHeight="1"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</row>
    <row r="247" spans="11:28" ht="15" customHeight="1"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</row>
    <row r="248" spans="11:28" ht="15" customHeight="1"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</row>
    <row r="249" spans="11:28" ht="15" customHeight="1"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</row>
    <row r="250" spans="11:28" ht="15" customHeight="1"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</row>
    <row r="251" spans="11:28" ht="15" customHeight="1"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</row>
    <row r="252" spans="11:28" ht="15" customHeight="1"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</row>
    <row r="253" spans="11:28" ht="15" customHeight="1"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  <c r="AB253" s="79"/>
    </row>
    <row r="254" spans="11:28" ht="15" customHeight="1"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</row>
    <row r="255" spans="11:28" ht="15" customHeight="1"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</row>
    <row r="256" spans="11:28" ht="15" customHeight="1"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79"/>
    </row>
    <row r="257" spans="2:28" ht="15" customHeight="1">
      <c r="B257" s="59" t="s">
        <v>288</v>
      </c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79"/>
    </row>
    <row r="258" spans="2:28" ht="15" customHeight="1"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</row>
    <row r="259" spans="2:28" ht="15" customHeight="1"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  <c r="AB259" s="79"/>
    </row>
    <row r="260" spans="2:28" ht="15" customHeight="1">
      <c r="K260" s="79"/>
      <c r="L260" s="79"/>
      <c r="M260" s="79"/>
      <c r="N260" s="79" t="s">
        <v>73</v>
      </c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</row>
    <row r="261" spans="2:28" ht="15" customHeight="1"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</row>
    <row r="262" spans="2:28" ht="15" customHeight="1">
      <c r="K262" s="79"/>
      <c r="L262" s="79"/>
      <c r="M262" s="79"/>
      <c r="N262" s="79" t="s">
        <v>75</v>
      </c>
      <c r="O262" s="79" t="s">
        <v>76</v>
      </c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</row>
    <row r="263" spans="2:28" ht="15" customHeight="1">
      <c r="K263" s="79"/>
      <c r="L263" s="79"/>
      <c r="M263" s="80" t="s">
        <v>6</v>
      </c>
      <c r="N263" s="81">
        <v>0.16666666666666669</v>
      </c>
      <c r="O263" s="81">
        <v>0.83333333333333326</v>
      </c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</row>
    <row r="264" spans="2:28" ht="15" customHeight="1">
      <c r="K264" s="79"/>
      <c r="L264" s="79"/>
      <c r="M264" s="83" t="s">
        <v>7</v>
      </c>
      <c r="N264" s="84">
        <v>0</v>
      </c>
      <c r="O264" s="84">
        <v>1</v>
      </c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</row>
    <row r="265" spans="2:28" ht="15" customHeight="1">
      <c r="K265" s="79"/>
      <c r="L265" s="79"/>
      <c r="M265" s="83" t="s">
        <v>8</v>
      </c>
      <c r="N265" s="84">
        <v>8.4337349397590355E-2</v>
      </c>
      <c r="O265" s="84">
        <v>0.9156626506024097</v>
      </c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79"/>
    </row>
    <row r="266" spans="2:28" ht="15" customHeight="1">
      <c r="K266" s="79"/>
      <c r="L266" s="79"/>
      <c r="M266" s="83" t="s">
        <v>9</v>
      </c>
      <c r="N266" s="84">
        <v>8.5714285714285715E-2</v>
      </c>
      <c r="O266" s="84">
        <v>0.91428571428571426</v>
      </c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</row>
    <row r="267" spans="2:28" ht="15" customHeight="1"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  <c r="AB267" s="79"/>
    </row>
    <row r="268" spans="2:28" ht="15" customHeight="1"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</row>
    <row r="269" spans="2:28" ht="15" customHeight="1"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79"/>
    </row>
    <row r="270" spans="2:28" ht="15" customHeight="1"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  <c r="AB270" s="79"/>
    </row>
    <row r="271" spans="2:28" ht="15" customHeight="1"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  <c r="AB271" s="79"/>
    </row>
    <row r="272" spans="2:28" ht="15" customHeight="1"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79"/>
    </row>
    <row r="273" spans="2:28" ht="15" customHeight="1"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</row>
    <row r="274" spans="2:28" ht="15" customHeight="1"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</row>
    <row r="275" spans="2:28" ht="15" customHeight="1"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</row>
    <row r="276" spans="2:28" ht="15" customHeight="1"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</row>
    <row r="277" spans="2:28" ht="15" customHeight="1"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79"/>
    </row>
    <row r="278" spans="2:28" ht="15" customHeight="1">
      <c r="B278" s="59" t="s">
        <v>289</v>
      </c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</row>
    <row r="279" spans="2:28" ht="15" customHeight="1"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  <c r="AB279" s="79"/>
    </row>
    <row r="280" spans="2:28" ht="15" customHeight="1"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79"/>
    </row>
    <row r="281" spans="2:28" ht="15" customHeight="1"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</row>
    <row r="282" spans="2:28" ht="15" customHeight="1">
      <c r="K282" s="79"/>
      <c r="L282" s="79"/>
      <c r="M282" s="79"/>
      <c r="N282" s="79" t="s">
        <v>74</v>
      </c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  <c r="AB282" s="79"/>
    </row>
    <row r="283" spans="2:28" ht="15" customHeight="1"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</row>
    <row r="284" spans="2:28" ht="15" customHeight="1">
      <c r="K284" s="79"/>
      <c r="L284" s="79"/>
      <c r="M284" s="79"/>
      <c r="N284" s="79" t="s">
        <v>77</v>
      </c>
      <c r="O284" s="79" t="s">
        <v>78</v>
      </c>
      <c r="P284" s="79" t="s">
        <v>79</v>
      </c>
      <c r="Q284" s="79" t="s">
        <v>80</v>
      </c>
      <c r="R284" s="79" t="s">
        <v>81</v>
      </c>
      <c r="S284" s="79" t="s">
        <v>82</v>
      </c>
      <c r="T284" s="79" t="s">
        <v>83</v>
      </c>
      <c r="U284" s="79"/>
      <c r="V284" s="79"/>
      <c r="W284" s="79"/>
      <c r="X284" s="79"/>
      <c r="Y284" s="79"/>
      <c r="Z284" s="79"/>
      <c r="AA284" s="79"/>
      <c r="AB284" s="79"/>
    </row>
    <row r="285" spans="2:28" ht="15" customHeight="1">
      <c r="K285" s="79"/>
      <c r="L285" s="79"/>
      <c r="M285" s="80" t="s">
        <v>6</v>
      </c>
      <c r="N285" s="81">
        <v>0.83333333333333326</v>
      </c>
      <c r="O285" s="81">
        <v>0</v>
      </c>
      <c r="P285" s="81">
        <v>0</v>
      </c>
      <c r="Q285" s="81">
        <v>0</v>
      </c>
      <c r="R285" s="81">
        <v>0.16666666666666669</v>
      </c>
      <c r="S285" s="81">
        <v>0</v>
      </c>
      <c r="T285" s="82">
        <v>0</v>
      </c>
      <c r="U285" s="79"/>
      <c r="V285" s="79"/>
      <c r="W285" s="79"/>
      <c r="X285" s="79"/>
      <c r="Y285" s="79"/>
      <c r="Z285" s="79"/>
      <c r="AA285" s="79"/>
      <c r="AB285" s="79"/>
    </row>
    <row r="286" spans="2:28" ht="15" customHeight="1">
      <c r="K286" s="79"/>
      <c r="L286" s="79"/>
      <c r="M286" s="83" t="s">
        <v>7</v>
      </c>
      <c r="N286" s="84">
        <v>0.66666666666666674</v>
      </c>
      <c r="O286" s="84">
        <v>8.3333333333333343E-2</v>
      </c>
      <c r="P286" s="84">
        <v>0</v>
      </c>
      <c r="Q286" s="84">
        <v>0</v>
      </c>
      <c r="R286" s="84">
        <v>8.3333333333333343E-2</v>
      </c>
      <c r="S286" s="84">
        <v>8.3333333333333343E-2</v>
      </c>
      <c r="T286" s="85">
        <v>8.3333333333333343E-2</v>
      </c>
      <c r="U286" s="79"/>
      <c r="V286" s="79"/>
      <c r="W286" s="79"/>
      <c r="X286" s="79"/>
      <c r="Y286" s="79"/>
      <c r="Z286" s="79"/>
      <c r="AA286" s="79"/>
      <c r="AB286" s="79"/>
    </row>
    <row r="287" spans="2:28" ht="15" customHeight="1">
      <c r="K287" s="79"/>
      <c r="L287" s="79"/>
      <c r="M287" s="83" t="s">
        <v>8</v>
      </c>
      <c r="N287" s="84">
        <v>0.77380952380952384</v>
      </c>
      <c r="O287" s="84">
        <v>7.1428571428571438E-2</v>
      </c>
      <c r="P287" s="84">
        <v>5.9523809523809527E-2</v>
      </c>
      <c r="Q287" s="84">
        <v>0</v>
      </c>
      <c r="R287" s="84">
        <v>8.3333333333333343E-2</v>
      </c>
      <c r="S287" s="84">
        <v>1.1904761904761904E-2</v>
      </c>
      <c r="T287" s="85">
        <v>0</v>
      </c>
      <c r="U287" s="79"/>
      <c r="V287" s="79"/>
      <c r="W287" s="79"/>
      <c r="X287" s="79"/>
      <c r="Y287" s="79"/>
      <c r="Z287" s="79"/>
      <c r="AA287" s="79"/>
      <c r="AB287" s="79"/>
    </row>
    <row r="288" spans="2:28" ht="15" customHeight="1">
      <c r="K288" s="79"/>
      <c r="L288" s="79"/>
      <c r="M288" s="83" t="s">
        <v>9</v>
      </c>
      <c r="N288" s="84">
        <v>0.8571428571428571</v>
      </c>
      <c r="O288" s="84">
        <v>5.7142857142857141E-2</v>
      </c>
      <c r="P288" s="84">
        <v>0</v>
      </c>
      <c r="Q288" s="84">
        <v>2.8571428571428571E-2</v>
      </c>
      <c r="R288" s="84">
        <v>0</v>
      </c>
      <c r="S288" s="84">
        <v>5.7142857142857141E-2</v>
      </c>
      <c r="T288" s="85">
        <v>0</v>
      </c>
      <c r="U288" s="79"/>
      <c r="V288" s="79"/>
      <c r="W288" s="79"/>
      <c r="X288" s="79"/>
      <c r="Y288" s="79"/>
      <c r="Z288" s="79"/>
      <c r="AA288" s="79"/>
      <c r="AB288" s="79"/>
    </row>
    <row r="289" spans="2:28" ht="15" customHeight="1"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</row>
    <row r="290" spans="2:28" ht="15" customHeight="1"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  <c r="AB290" s="79"/>
    </row>
    <row r="291" spans="2:28" ht="15" customHeight="1"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  <c r="AB291" s="79"/>
    </row>
    <row r="292" spans="2:28" ht="15" customHeight="1"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</row>
    <row r="293" spans="2:28" ht="15" customHeight="1"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  <c r="AA293" s="79"/>
      <c r="AB293" s="79"/>
    </row>
    <row r="294" spans="2:28" ht="15" customHeight="1"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79"/>
    </row>
    <row r="295" spans="2:28" ht="15" customHeight="1"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</row>
    <row r="296" spans="2:28" ht="15" customHeight="1"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</row>
    <row r="297" spans="2:28" ht="15" customHeight="1"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79"/>
    </row>
    <row r="298" spans="2:28" ht="15" customHeight="1"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</row>
    <row r="299" spans="2:28" ht="15" customHeight="1"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</row>
    <row r="300" spans="2:28" ht="15" customHeight="1"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</row>
    <row r="301" spans="2:28" ht="15" customHeight="1"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</row>
    <row r="302" spans="2:28" ht="15" customHeight="1"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</row>
    <row r="303" spans="2:28" ht="15" customHeight="1"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  <c r="AB303" s="79"/>
    </row>
    <row r="304" spans="2:28" ht="15" customHeight="1">
      <c r="B304" s="59" t="s">
        <v>290</v>
      </c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  <c r="AA304" s="79"/>
      <c r="AB304" s="79"/>
    </row>
    <row r="305" spans="11:28" ht="15" customHeight="1">
      <c r="K305" s="79"/>
      <c r="L305" s="79"/>
      <c r="M305" s="79"/>
      <c r="N305" s="79"/>
      <c r="O305" s="79" t="s">
        <v>85</v>
      </c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  <c r="AB305" s="79"/>
    </row>
    <row r="306" spans="11:28" ht="15" customHeight="1"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  <c r="AA306" s="79"/>
      <c r="AB306" s="79"/>
    </row>
    <row r="307" spans="11:28" ht="15" customHeight="1">
      <c r="K307" s="79"/>
      <c r="L307" s="79"/>
      <c r="M307" s="79"/>
      <c r="N307" s="79"/>
      <c r="O307" s="79" t="s">
        <v>86</v>
      </c>
      <c r="P307" s="79" t="s">
        <v>87</v>
      </c>
      <c r="Q307" s="79" t="s">
        <v>88</v>
      </c>
      <c r="R307" s="79" t="s">
        <v>89</v>
      </c>
      <c r="S307" s="79" t="s">
        <v>90</v>
      </c>
      <c r="T307" s="79" t="s">
        <v>91</v>
      </c>
      <c r="U307" s="79" t="s">
        <v>92</v>
      </c>
      <c r="V307" s="79" t="s">
        <v>93</v>
      </c>
      <c r="W307" s="79"/>
      <c r="X307" s="79"/>
      <c r="Y307" s="79"/>
      <c r="Z307" s="79"/>
      <c r="AA307" s="79"/>
      <c r="AB307" s="79"/>
    </row>
    <row r="308" spans="11:28" ht="15" customHeight="1">
      <c r="K308" s="79"/>
      <c r="L308" s="79"/>
      <c r="M308" s="79"/>
      <c r="N308" s="80" t="s">
        <v>6</v>
      </c>
      <c r="O308" s="81">
        <v>0</v>
      </c>
      <c r="P308" s="81">
        <v>0</v>
      </c>
      <c r="Q308" s="81">
        <v>0</v>
      </c>
      <c r="R308" s="81">
        <v>0.16666666666666669</v>
      </c>
      <c r="S308" s="81">
        <v>0</v>
      </c>
      <c r="T308" s="81">
        <v>0.66666666666666674</v>
      </c>
      <c r="U308" s="81">
        <v>0.16666666666666669</v>
      </c>
      <c r="V308" s="82">
        <v>0</v>
      </c>
      <c r="W308" s="79"/>
      <c r="X308" s="79"/>
      <c r="Y308" s="79"/>
      <c r="Z308" s="79"/>
      <c r="AA308" s="79"/>
      <c r="AB308" s="79"/>
    </row>
    <row r="309" spans="11:28" ht="15" customHeight="1">
      <c r="K309" s="79"/>
      <c r="L309" s="79"/>
      <c r="M309" s="79"/>
      <c r="N309" s="83" t="s">
        <v>7</v>
      </c>
      <c r="O309" s="84">
        <v>0</v>
      </c>
      <c r="P309" s="84">
        <v>0</v>
      </c>
      <c r="Q309" s="84">
        <v>0</v>
      </c>
      <c r="R309" s="84">
        <v>0</v>
      </c>
      <c r="S309" s="84">
        <v>0</v>
      </c>
      <c r="T309" s="84">
        <v>0.2</v>
      </c>
      <c r="U309" s="84">
        <v>0.3</v>
      </c>
      <c r="V309" s="85">
        <v>0.5</v>
      </c>
      <c r="W309" s="79"/>
      <c r="X309" s="79"/>
      <c r="Y309" s="79"/>
      <c r="Z309" s="79"/>
      <c r="AA309" s="79"/>
      <c r="AB309" s="79"/>
    </row>
    <row r="310" spans="11:28" ht="15" customHeight="1">
      <c r="K310" s="79"/>
      <c r="L310" s="79"/>
      <c r="M310" s="79"/>
      <c r="N310" s="83" t="s">
        <v>8</v>
      </c>
      <c r="O310" s="84">
        <v>0</v>
      </c>
      <c r="P310" s="84">
        <v>1.2658227848101267E-2</v>
      </c>
      <c r="Q310" s="84">
        <v>5.0632911392405069E-2</v>
      </c>
      <c r="R310" s="84">
        <v>6.3291139240506333E-2</v>
      </c>
      <c r="S310" s="84">
        <v>0.13924050632911392</v>
      </c>
      <c r="T310" s="84">
        <v>0.44303797468354433</v>
      </c>
      <c r="U310" s="84">
        <v>0.21518987341772153</v>
      </c>
      <c r="V310" s="85">
        <v>7.5949367088607597E-2</v>
      </c>
      <c r="W310" s="79"/>
      <c r="X310" s="79"/>
      <c r="Y310" s="79"/>
      <c r="Z310" s="79"/>
      <c r="AA310" s="79"/>
      <c r="AB310" s="79"/>
    </row>
    <row r="311" spans="11:28" ht="15" customHeight="1">
      <c r="K311" s="79"/>
      <c r="L311" s="79"/>
      <c r="M311" s="79"/>
      <c r="N311" s="83" t="s">
        <v>9</v>
      </c>
      <c r="O311" s="84">
        <v>0</v>
      </c>
      <c r="P311" s="84">
        <v>5.7142857142857141E-2</v>
      </c>
      <c r="Q311" s="84">
        <v>0</v>
      </c>
      <c r="R311" s="84">
        <v>5.7142857142857141E-2</v>
      </c>
      <c r="S311" s="84">
        <v>0.22857142857142856</v>
      </c>
      <c r="T311" s="84">
        <v>0.34285714285714286</v>
      </c>
      <c r="U311" s="84">
        <v>0.22857142857142856</v>
      </c>
      <c r="V311" s="85">
        <v>8.5714285714285715E-2</v>
      </c>
      <c r="W311" s="79"/>
      <c r="X311" s="79"/>
      <c r="Y311" s="79"/>
      <c r="Z311" s="79"/>
      <c r="AA311" s="79"/>
      <c r="AB311" s="79"/>
    </row>
    <row r="312" spans="11:28" ht="15" customHeight="1"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</row>
    <row r="313" spans="11:28" ht="15" customHeight="1"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  <c r="AB313" s="79"/>
    </row>
    <row r="314" spans="11:28" ht="15" customHeight="1"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  <c r="AA314" s="79"/>
      <c r="AB314" s="79"/>
    </row>
    <row r="315" spans="11:28" ht="15" customHeight="1"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</row>
    <row r="316" spans="11:28" ht="15" customHeight="1"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  <c r="AA316" s="79"/>
      <c r="AB316" s="79"/>
    </row>
    <row r="317" spans="11:28" ht="15" customHeight="1"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  <c r="AA317" s="79"/>
      <c r="AB317" s="79"/>
    </row>
    <row r="318" spans="11:28" ht="15" customHeight="1"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  <c r="AA318" s="79"/>
      <c r="AB318" s="79"/>
    </row>
    <row r="319" spans="11:28" ht="15" customHeight="1"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  <c r="AA319" s="79"/>
      <c r="AB319" s="79"/>
    </row>
    <row r="320" spans="11:28" ht="15" customHeight="1"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  <c r="AA320" s="79"/>
      <c r="AB320" s="79"/>
    </row>
    <row r="321" spans="2:28" ht="15" customHeight="1"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  <c r="AA321" s="79"/>
      <c r="AB321" s="79"/>
    </row>
    <row r="322" spans="2:28" ht="15" customHeight="1"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  <c r="AA322" s="79"/>
      <c r="AB322" s="79"/>
    </row>
    <row r="323" spans="2:28" ht="15" customHeight="1"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  <c r="AA323" s="79"/>
      <c r="AB323" s="79"/>
    </row>
    <row r="324" spans="2:28" ht="15" customHeight="1"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  <c r="AA324" s="79"/>
      <c r="AB324" s="79"/>
    </row>
    <row r="325" spans="2:28" ht="15" customHeight="1"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  <c r="AA325" s="79"/>
      <c r="AB325" s="79"/>
    </row>
    <row r="326" spans="2:28" ht="15" customHeight="1"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  <c r="AA326" s="79"/>
      <c r="AB326" s="79"/>
    </row>
    <row r="327" spans="2:28" ht="15" customHeight="1"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  <c r="AA327" s="79"/>
      <c r="AB327" s="79"/>
    </row>
    <row r="328" spans="2:28" ht="15" customHeight="1"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  <c r="AA328" s="79"/>
      <c r="AB328" s="79"/>
    </row>
    <row r="329" spans="2:28" ht="15" customHeight="1"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  <c r="AA329" s="79"/>
      <c r="AB329" s="79"/>
    </row>
    <row r="330" spans="2:28" ht="15" customHeight="1">
      <c r="B330" s="59" t="s">
        <v>94</v>
      </c>
      <c r="K330" s="79"/>
      <c r="L330" s="79"/>
      <c r="M330" s="79"/>
      <c r="N330" s="79" t="s">
        <v>95</v>
      </c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  <c r="AA330" s="79"/>
      <c r="AB330" s="79"/>
    </row>
    <row r="331" spans="2:28" ht="15" customHeight="1"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  <c r="AA331" s="79"/>
      <c r="AB331" s="79"/>
    </row>
    <row r="332" spans="2:28" ht="15" customHeight="1">
      <c r="K332" s="79"/>
      <c r="L332" s="79"/>
      <c r="M332" s="79"/>
      <c r="N332" s="79" t="s">
        <v>96</v>
      </c>
      <c r="O332" s="79" t="s">
        <v>97</v>
      </c>
      <c r="P332" s="79" t="s">
        <v>98</v>
      </c>
      <c r="Q332" s="79" t="s">
        <v>99</v>
      </c>
      <c r="R332" s="79" t="s">
        <v>100</v>
      </c>
      <c r="S332" s="79" t="s">
        <v>101</v>
      </c>
      <c r="T332" s="79"/>
      <c r="U332" s="79"/>
      <c r="V332" s="79"/>
      <c r="W332" s="79"/>
      <c r="X332" s="79"/>
      <c r="Y332" s="79"/>
      <c r="Z332" s="79"/>
      <c r="AA332" s="79"/>
      <c r="AB332" s="79"/>
    </row>
    <row r="333" spans="2:28" ht="15" customHeight="1">
      <c r="K333" s="79"/>
      <c r="L333" s="79"/>
      <c r="M333" s="80" t="s">
        <v>6</v>
      </c>
      <c r="N333" s="81">
        <v>0.16666666666666669</v>
      </c>
      <c r="O333" s="81">
        <v>0.33333333333333337</v>
      </c>
      <c r="P333" s="81">
        <v>0.16666666666666669</v>
      </c>
      <c r="Q333" s="81">
        <v>0.33333333333333337</v>
      </c>
      <c r="R333" s="81">
        <v>0</v>
      </c>
      <c r="S333" s="82">
        <v>0</v>
      </c>
      <c r="T333" s="79"/>
      <c r="U333" s="79"/>
      <c r="V333" s="79"/>
      <c r="W333" s="79"/>
      <c r="X333" s="79"/>
      <c r="Y333" s="79"/>
      <c r="Z333" s="79"/>
      <c r="AA333" s="79"/>
      <c r="AB333" s="79"/>
    </row>
    <row r="334" spans="2:28" ht="15" customHeight="1">
      <c r="K334" s="79"/>
      <c r="L334" s="79"/>
      <c r="M334" s="83" t="s">
        <v>7</v>
      </c>
      <c r="N334" s="84">
        <v>8.3333333333333343E-2</v>
      </c>
      <c r="O334" s="84">
        <v>0.16666666666666669</v>
      </c>
      <c r="P334" s="84">
        <v>0.16666666666666669</v>
      </c>
      <c r="Q334" s="84">
        <v>8.3333333333333343E-2</v>
      </c>
      <c r="R334" s="84">
        <v>0</v>
      </c>
      <c r="S334" s="85">
        <v>0.5</v>
      </c>
      <c r="T334" s="79"/>
      <c r="U334" s="79"/>
      <c r="V334" s="79"/>
      <c r="W334" s="79"/>
      <c r="X334" s="79"/>
      <c r="Y334" s="79"/>
      <c r="Z334" s="79"/>
      <c r="AA334" s="79"/>
      <c r="AB334" s="79"/>
    </row>
    <row r="335" spans="2:28" ht="15" customHeight="1">
      <c r="K335" s="79"/>
      <c r="L335" s="79"/>
      <c r="M335" s="83" t="s">
        <v>8</v>
      </c>
      <c r="N335" s="84">
        <v>0.12048192771084337</v>
      </c>
      <c r="O335" s="84">
        <v>0.14457831325301204</v>
      </c>
      <c r="P335" s="84">
        <v>8.4337349397590355E-2</v>
      </c>
      <c r="Q335" s="84">
        <v>0.13253012048192769</v>
      </c>
      <c r="R335" s="84">
        <v>7.2289156626506021E-2</v>
      </c>
      <c r="S335" s="85">
        <v>0.44578313253012047</v>
      </c>
      <c r="T335" s="79"/>
      <c r="U335" s="79"/>
      <c r="V335" s="79"/>
      <c r="W335" s="79"/>
      <c r="X335" s="79"/>
      <c r="Y335" s="79"/>
      <c r="Z335" s="79"/>
      <c r="AA335" s="79"/>
      <c r="AB335" s="79"/>
    </row>
    <row r="336" spans="2:28" ht="15" customHeight="1">
      <c r="K336" s="79"/>
      <c r="L336" s="79"/>
      <c r="M336" s="83" t="s">
        <v>9</v>
      </c>
      <c r="N336" s="84">
        <v>6.25E-2</v>
      </c>
      <c r="O336" s="84">
        <v>3.125E-2</v>
      </c>
      <c r="P336" s="84">
        <v>9.375E-2</v>
      </c>
      <c r="Q336" s="84">
        <v>0.15625</v>
      </c>
      <c r="R336" s="84">
        <v>9.375E-2</v>
      </c>
      <c r="S336" s="85">
        <v>0.5625</v>
      </c>
      <c r="T336" s="79"/>
      <c r="U336" s="79"/>
      <c r="V336" s="79"/>
      <c r="W336" s="79"/>
      <c r="X336" s="79"/>
      <c r="Y336" s="79"/>
      <c r="Z336" s="79"/>
      <c r="AA336" s="79"/>
      <c r="AB336" s="79"/>
    </row>
    <row r="337" spans="11:28" ht="15" customHeight="1"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  <c r="AA337" s="79"/>
      <c r="AB337" s="79"/>
    </row>
    <row r="338" spans="11:28" ht="15" customHeight="1"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  <c r="AA338" s="79"/>
      <c r="AB338" s="79"/>
    </row>
    <row r="339" spans="11:28" ht="15" customHeight="1"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  <c r="AA339" s="79"/>
      <c r="AB339" s="79"/>
    </row>
    <row r="340" spans="11:28" ht="15" customHeight="1"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  <c r="AA340" s="79"/>
      <c r="AB340" s="79"/>
    </row>
    <row r="341" spans="11:28" ht="15" customHeight="1"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  <c r="AA341" s="79"/>
      <c r="AB341" s="79"/>
    </row>
    <row r="342" spans="11:28" ht="15" customHeight="1"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  <c r="AA342" s="79"/>
      <c r="AB342" s="79"/>
    </row>
    <row r="343" spans="11:28" ht="15" customHeight="1"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  <c r="AA343" s="79"/>
      <c r="AB343" s="79"/>
    </row>
    <row r="344" spans="11:28" ht="15" customHeight="1"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  <c r="AA344" s="79"/>
      <c r="AB344" s="79"/>
    </row>
    <row r="345" spans="11:28" ht="15" customHeight="1"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  <c r="AA345" s="79"/>
      <c r="AB345" s="79"/>
    </row>
    <row r="346" spans="11:28" ht="15" customHeight="1"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  <c r="AA346" s="79"/>
      <c r="AB346" s="79"/>
    </row>
    <row r="347" spans="11:28" ht="15" customHeight="1"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  <c r="AA347" s="79"/>
      <c r="AB347" s="79"/>
    </row>
    <row r="348" spans="11:28" ht="15" customHeight="1"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  <c r="AA348" s="79"/>
      <c r="AB348" s="79"/>
    </row>
    <row r="349" spans="11:28" ht="15" customHeight="1"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  <c r="AB349" s="79"/>
    </row>
    <row r="350" spans="11:28" ht="15" customHeight="1"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  <c r="AA350" s="79"/>
      <c r="AB350" s="79"/>
    </row>
    <row r="351" spans="11:28" ht="15" customHeight="1"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  <c r="AA351" s="79"/>
      <c r="AB351" s="79"/>
    </row>
    <row r="352" spans="11:28" ht="15" customHeight="1"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  <c r="AA352" s="79"/>
      <c r="AB352" s="79"/>
    </row>
    <row r="353" spans="2:28" ht="15" customHeight="1"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/>
      <c r="AB353" s="79"/>
    </row>
    <row r="354" spans="2:28" ht="15" customHeight="1">
      <c r="B354" s="59" t="s">
        <v>102</v>
      </c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  <c r="AB354" s="79"/>
    </row>
    <row r="355" spans="2:28" ht="15" customHeight="1"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  <c r="AA355" s="79"/>
      <c r="AB355" s="79"/>
    </row>
    <row r="356" spans="2:28" ht="15" customHeight="1">
      <c r="K356" s="79"/>
      <c r="L356" s="79"/>
      <c r="M356" s="79"/>
      <c r="N356" s="79" t="s">
        <v>103</v>
      </c>
      <c r="O356" s="79" t="s">
        <v>104</v>
      </c>
      <c r="P356" s="79" t="s">
        <v>105</v>
      </c>
      <c r="Q356" s="79" t="s">
        <v>106</v>
      </c>
      <c r="R356" s="79" t="s">
        <v>107</v>
      </c>
      <c r="S356" s="79" t="s">
        <v>108</v>
      </c>
      <c r="T356" s="79" t="s">
        <v>109</v>
      </c>
      <c r="U356" s="79" t="s">
        <v>110</v>
      </c>
      <c r="V356" s="79" t="s">
        <v>111</v>
      </c>
      <c r="W356" s="79"/>
      <c r="X356" s="79"/>
      <c r="Y356" s="79"/>
      <c r="Z356" s="79"/>
      <c r="AA356" s="79"/>
      <c r="AB356" s="79"/>
    </row>
    <row r="357" spans="2:28" ht="15" customHeight="1">
      <c r="K357" s="79"/>
      <c r="L357" s="79"/>
      <c r="M357" s="80" t="s">
        <v>6</v>
      </c>
      <c r="N357" s="81">
        <v>0.33333333333333337</v>
      </c>
      <c r="O357" s="81">
        <v>0</v>
      </c>
      <c r="P357" s="81">
        <v>0</v>
      </c>
      <c r="Q357" s="81">
        <v>0.33333333333333337</v>
      </c>
      <c r="R357" s="81">
        <v>0</v>
      </c>
      <c r="S357" s="81">
        <v>0</v>
      </c>
      <c r="T357" s="81">
        <v>0.5</v>
      </c>
      <c r="U357" s="81">
        <v>1</v>
      </c>
      <c r="V357" s="82">
        <v>0</v>
      </c>
      <c r="W357" s="79"/>
      <c r="X357" s="79"/>
      <c r="Y357" s="79"/>
      <c r="Z357" s="79"/>
      <c r="AA357" s="79"/>
      <c r="AB357" s="79"/>
    </row>
    <row r="358" spans="2:28" ht="15" customHeight="1">
      <c r="K358" s="79"/>
      <c r="L358" s="79"/>
      <c r="M358" s="83" t="s">
        <v>7</v>
      </c>
      <c r="N358" s="84">
        <v>0.66666666666666674</v>
      </c>
      <c r="O358" s="84">
        <v>0.33333333333333337</v>
      </c>
      <c r="P358" s="84">
        <v>8.3333333333333343E-2</v>
      </c>
      <c r="Q358" s="84">
        <v>0.25</v>
      </c>
      <c r="R358" s="84">
        <v>0</v>
      </c>
      <c r="S358" s="84">
        <v>0.25</v>
      </c>
      <c r="T358" s="84">
        <v>0.66666666666666674</v>
      </c>
      <c r="U358" s="84">
        <v>0</v>
      </c>
      <c r="V358" s="85">
        <v>0</v>
      </c>
      <c r="W358" s="79"/>
      <c r="X358" s="79"/>
      <c r="Y358" s="79"/>
      <c r="Z358" s="79"/>
      <c r="AA358" s="79"/>
      <c r="AB358" s="79"/>
    </row>
    <row r="359" spans="2:28" ht="15" customHeight="1">
      <c r="K359" s="79"/>
      <c r="L359" s="79"/>
      <c r="M359" s="83" t="s">
        <v>8</v>
      </c>
      <c r="N359" s="84">
        <v>0.54761904761904756</v>
      </c>
      <c r="O359" s="84">
        <v>0.23809523809523811</v>
      </c>
      <c r="P359" s="84">
        <v>7.1428571428571438E-2</v>
      </c>
      <c r="Q359" s="84">
        <v>0.27380952380952378</v>
      </c>
      <c r="R359" s="84">
        <v>0</v>
      </c>
      <c r="S359" s="84">
        <v>0.20238095238095238</v>
      </c>
      <c r="T359" s="84">
        <v>0.54761904761904756</v>
      </c>
      <c r="U359" s="84">
        <v>0</v>
      </c>
      <c r="V359" s="85">
        <v>0</v>
      </c>
      <c r="W359" s="79"/>
      <c r="X359" s="79"/>
      <c r="Y359" s="79"/>
      <c r="Z359" s="79"/>
      <c r="AA359" s="79"/>
      <c r="AB359" s="79"/>
    </row>
    <row r="360" spans="2:28" ht="15" customHeight="1">
      <c r="K360" s="79"/>
      <c r="L360" s="79"/>
      <c r="M360" s="83" t="s">
        <v>9</v>
      </c>
      <c r="N360" s="84">
        <v>0.4</v>
      </c>
      <c r="O360" s="84">
        <v>0.2</v>
      </c>
      <c r="P360" s="84">
        <v>8.5714285714285715E-2</v>
      </c>
      <c r="Q360" s="84">
        <v>0.22857142857142856</v>
      </c>
      <c r="R360" s="84">
        <v>0</v>
      </c>
      <c r="S360" s="84">
        <v>0</v>
      </c>
      <c r="T360" s="84">
        <v>0.57142857142857151</v>
      </c>
      <c r="U360" s="84">
        <v>1</v>
      </c>
      <c r="V360" s="85">
        <v>0</v>
      </c>
      <c r="W360" s="79"/>
      <c r="X360" s="79"/>
      <c r="Y360" s="79"/>
      <c r="Z360" s="79"/>
      <c r="AA360" s="79"/>
      <c r="AB360" s="79"/>
    </row>
    <row r="361" spans="2:28" ht="15" customHeight="1"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  <c r="AA361" s="79"/>
      <c r="AB361" s="79"/>
    </row>
    <row r="362" spans="2:28" ht="15" customHeight="1"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  <c r="AA362" s="79"/>
      <c r="AB362" s="79"/>
    </row>
    <row r="363" spans="2:28" ht="15" customHeight="1"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  <c r="AA363" s="79"/>
      <c r="AB363" s="79"/>
    </row>
    <row r="364" spans="2:28" ht="15" customHeight="1"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  <c r="AA364" s="79"/>
      <c r="AB364" s="79"/>
    </row>
    <row r="365" spans="2:28" ht="15" customHeight="1"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  <c r="AA365" s="79"/>
      <c r="AB365" s="79"/>
    </row>
    <row r="366" spans="2:28" ht="15" customHeight="1"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  <c r="AA366" s="79"/>
      <c r="AB366" s="79"/>
    </row>
    <row r="367" spans="2:28" ht="15" customHeight="1"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  <c r="AA367" s="79"/>
      <c r="AB367" s="79"/>
    </row>
    <row r="368" spans="2:28" ht="15" customHeight="1"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</row>
    <row r="369" spans="2:42" ht="15" customHeight="1"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  <c r="AA369" s="79"/>
      <c r="AB369" s="79"/>
    </row>
    <row r="370" spans="2:42" ht="15" customHeight="1"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  <c r="AA370" s="79"/>
      <c r="AB370" s="79"/>
    </row>
    <row r="371" spans="2:42" ht="15" customHeight="1"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  <c r="AA371" s="79"/>
      <c r="AB371" s="79"/>
    </row>
    <row r="372" spans="2:42" ht="15" customHeight="1"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  <c r="AA372" s="79"/>
      <c r="AB372" s="79"/>
    </row>
    <row r="373" spans="2:42" ht="15" customHeight="1"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  <c r="AA373" s="79"/>
      <c r="AB373" s="79"/>
    </row>
    <row r="374" spans="2:42" ht="15" customHeight="1"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  <c r="AA374" s="79"/>
      <c r="AB374" s="79"/>
    </row>
    <row r="375" spans="2:42" ht="15" customHeight="1"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  <c r="AA375" s="79"/>
      <c r="AB375" s="79"/>
    </row>
    <row r="376" spans="2:42" ht="15" customHeight="1"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  <c r="AA376" s="79"/>
      <c r="AB376" s="79"/>
    </row>
    <row r="377" spans="2:42" ht="15" customHeight="1"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  <c r="AA377" s="79"/>
      <c r="AB377" s="79"/>
    </row>
    <row r="378" spans="2:42" ht="15" customHeight="1"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  <c r="AA378" s="79"/>
      <c r="AB378" s="79"/>
    </row>
    <row r="379" spans="2:42" ht="15" customHeight="1">
      <c r="B379" s="59" t="s">
        <v>114</v>
      </c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  <c r="AA379" s="79"/>
      <c r="AB379" s="79"/>
      <c r="AC379" s="79"/>
      <c r="AD379" s="79"/>
      <c r="AE379" s="79"/>
      <c r="AF379" s="79"/>
      <c r="AG379" s="79"/>
      <c r="AH379" s="79"/>
      <c r="AI379" s="79"/>
      <c r="AJ379" s="79"/>
      <c r="AK379" s="79"/>
      <c r="AL379" s="79"/>
      <c r="AM379" s="79"/>
      <c r="AN379" s="79"/>
      <c r="AO379" s="79"/>
      <c r="AP379" s="79"/>
    </row>
    <row r="380" spans="2:42" ht="15" customHeight="1"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  <c r="AA380" s="79"/>
      <c r="AB380" s="79"/>
      <c r="AC380" s="79"/>
      <c r="AD380" s="79"/>
      <c r="AE380" s="79"/>
      <c r="AF380" s="79"/>
      <c r="AG380" s="79"/>
      <c r="AH380" s="79"/>
      <c r="AI380" s="79"/>
      <c r="AJ380" s="79"/>
      <c r="AK380" s="79"/>
      <c r="AL380" s="79"/>
      <c r="AM380" s="79"/>
      <c r="AN380" s="79"/>
      <c r="AO380" s="79"/>
      <c r="AP380" s="79"/>
    </row>
    <row r="381" spans="2:42" ht="15" customHeight="1"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  <c r="AA381" s="79"/>
      <c r="AB381" s="79"/>
      <c r="AC381" s="79"/>
      <c r="AD381" s="79"/>
      <c r="AE381" s="79"/>
      <c r="AF381" s="79"/>
      <c r="AG381" s="79"/>
      <c r="AH381" s="79"/>
      <c r="AI381" s="79"/>
      <c r="AJ381" s="79"/>
      <c r="AK381" s="79"/>
      <c r="AL381" s="79"/>
      <c r="AM381" s="79"/>
      <c r="AN381" s="79"/>
      <c r="AO381" s="79"/>
      <c r="AP381" s="79"/>
    </row>
    <row r="382" spans="2:42" ht="15" customHeight="1"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  <c r="AA382" s="79"/>
      <c r="AB382" s="79"/>
      <c r="AC382" s="79"/>
      <c r="AD382" s="79"/>
      <c r="AE382" s="79"/>
      <c r="AF382" s="79"/>
      <c r="AG382" s="79"/>
      <c r="AH382" s="79"/>
      <c r="AI382" s="79"/>
      <c r="AJ382" s="79"/>
      <c r="AK382" s="79"/>
      <c r="AL382" s="79"/>
      <c r="AM382" s="79"/>
      <c r="AN382" s="79"/>
      <c r="AO382" s="79"/>
      <c r="AP382" s="79"/>
    </row>
    <row r="383" spans="2:42" ht="15" customHeight="1"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  <c r="AA383" s="79"/>
      <c r="AB383" s="79"/>
      <c r="AC383" s="79"/>
      <c r="AD383" s="79"/>
      <c r="AE383" s="79"/>
      <c r="AF383" s="79"/>
      <c r="AG383" s="79"/>
      <c r="AH383" s="79"/>
      <c r="AI383" s="79"/>
      <c r="AJ383" s="79"/>
      <c r="AK383" s="79"/>
      <c r="AL383" s="79"/>
      <c r="AM383" s="79"/>
      <c r="AN383" s="79"/>
      <c r="AO383" s="79"/>
      <c r="AP383" s="79"/>
    </row>
    <row r="384" spans="2:42" ht="15" customHeight="1"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  <c r="AA384" s="79"/>
      <c r="AB384" s="79"/>
      <c r="AC384" s="79"/>
      <c r="AD384" s="79"/>
      <c r="AE384" s="79"/>
      <c r="AF384" s="79"/>
      <c r="AG384" s="79"/>
      <c r="AH384" s="79"/>
      <c r="AI384" s="79"/>
      <c r="AJ384" s="79"/>
      <c r="AK384" s="79"/>
      <c r="AL384" s="79"/>
      <c r="AM384" s="79"/>
      <c r="AN384" s="79"/>
      <c r="AO384" s="79"/>
      <c r="AP384" s="79"/>
    </row>
    <row r="385" spans="11:42" ht="15" customHeight="1">
      <c r="K385" s="79"/>
      <c r="L385" s="79"/>
      <c r="M385" s="79"/>
      <c r="N385" s="79"/>
      <c r="O385" s="79"/>
      <c r="P385" s="79"/>
      <c r="Q385" s="79" t="s">
        <v>115</v>
      </c>
      <c r="R385" s="79"/>
      <c r="S385" s="79"/>
      <c r="T385" s="79"/>
      <c r="U385" s="79"/>
      <c r="V385" s="79"/>
      <c r="W385" s="79"/>
      <c r="X385" s="79"/>
      <c r="Y385" s="79"/>
      <c r="Z385" s="79"/>
      <c r="AA385" s="79"/>
      <c r="AB385" s="79"/>
      <c r="AC385" s="79"/>
      <c r="AD385" s="79"/>
      <c r="AE385" s="79"/>
      <c r="AF385" s="79"/>
      <c r="AG385" s="79"/>
      <c r="AH385" s="79"/>
      <c r="AI385" s="79"/>
      <c r="AJ385" s="79"/>
      <c r="AK385" s="79"/>
      <c r="AL385" s="79"/>
      <c r="AM385" s="79"/>
      <c r="AN385" s="79"/>
      <c r="AO385" s="79"/>
      <c r="AP385" s="79"/>
    </row>
    <row r="386" spans="11:42" ht="15" customHeight="1"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  <c r="AA386" s="79"/>
      <c r="AB386" s="79"/>
      <c r="AC386" s="79"/>
      <c r="AD386" s="79"/>
      <c r="AE386" s="79"/>
      <c r="AF386" s="79"/>
      <c r="AG386" s="79"/>
      <c r="AH386" s="79"/>
      <c r="AI386" s="79"/>
      <c r="AJ386" s="79"/>
      <c r="AK386" s="79"/>
      <c r="AL386" s="79"/>
      <c r="AM386" s="79"/>
      <c r="AN386" s="99"/>
      <c r="AO386" s="79"/>
      <c r="AP386" s="79"/>
    </row>
    <row r="387" spans="11:42" ht="15" customHeight="1">
      <c r="K387" s="79"/>
      <c r="L387" s="79"/>
      <c r="M387" s="79"/>
      <c r="N387" s="79"/>
      <c r="O387" s="79"/>
      <c r="P387" s="79"/>
      <c r="Q387" s="79" t="s">
        <v>116</v>
      </c>
      <c r="R387" s="79" t="s">
        <v>118</v>
      </c>
      <c r="S387" s="79" t="s">
        <v>119</v>
      </c>
      <c r="T387" s="79" t="s">
        <v>120</v>
      </c>
      <c r="U387" s="79" t="s">
        <v>121</v>
      </c>
      <c r="V387" s="79" t="s">
        <v>122</v>
      </c>
      <c r="W387" s="79" t="s">
        <v>123</v>
      </c>
      <c r="X387" s="79" t="s">
        <v>124</v>
      </c>
      <c r="Y387" s="79" t="s">
        <v>125</v>
      </c>
      <c r="Z387" s="79" t="s">
        <v>126</v>
      </c>
      <c r="AA387" s="79" t="s">
        <v>127</v>
      </c>
      <c r="AB387" s="79" t="s">
        <v>128</v>
      </c>
      <c r="AC387" s="79" t="s">
        <v>129</v>
      </c>
      <c r="AD387" s="79" t="s">
        <v>130</v>
      </c>
      <c r="AE387" s="79" t="s">
        <v>131</v>
      </c>
      <c r="AF387" s="79" t="s">
        <v>133</v>
      </c>
      <c r="AG387" s="79" t="s">
        <v>134</v>
      </c>
      <c r="AH387" s="79" t="s">
        <v>136</v>
      </c>
      <c r="AI387" s="79" t="s">
        <v>137</v>
      </c>
      <c r="AJ387" s="79" t="s">
        <v>139</v>
      </c>
      <c r="AK387" s="79" t="s">
        <v>140</v>
      </c>
      <c r="AL387" s="79" t="s">
        <v>142</v>
      </c>
      <c r="AM387" s="79"/>
      <c r="AN387" s="79"/>
      <c r="AO387" s="79"/>
    </row>
    <row r="388" spans="11:42" ht="15" customHeight="1">
      <c r="K388" s="79"/>
      <c r="L388" s="79"/>
      <c r="M388" s="79"/>
      <c r="N388" s="79"/>
      <c r="O388" s="79"/>
      <c r="P388" s="80" t="s">
        <v>6</v>
      </c>
      <c r="Q388" s="81">
        <v>0</v>
      </c>
      <c r="R388" s="81">
        <v>0</v>
      </c>
      <c r="S388" s="81">
        <v>0</v>
      </c>
      <c r="T388" s="81">
        <v>0</v>
      </c>
      <c r="U388" s="81">
        <v>0</v>
      </c>
      <c r="V388" s="81">
        <v>0</v>
      </c>
      <c r="W388" s="81">
        <v>0.16666666666666669</v>
      </c>
      <c r="X388" s="81">
        <v>0</v>
      </c>
      <c r="Y388" s="81">
        <v>0</v>
      </c>
      <c r="Z388" s="81">
        <v>0</v>
      </c>
      <c r="AA388" s="81">
        <v>0.16666666666666669</v>
      </c>
      <c r="AB388" s="81">
        <v>0</v>
      </c>
      <c r="AC388" s="81">
        <v>0</v>
      </c>
      <c r="AD388" s="81">
        <v>0</v>
      </c>
      <c r="AE388" s="81">
        <v>0</v>
      </c>
      <c r="AF388" s="81">
        <v>0</v>
      </c>
      <c r="AG388" s="81">
        <v>0.16666666666666669</v>
      </c>
      <c r="AH388" s="81">
        <v>0</v>
      </c>
      <c r="AI388" s="81">
        <v>0.16666666666666669</v>
      </c>
      <c r="AJ388" s="81">
        <v>0.33333333333333337</v>
      </c>
      <c r="AK388" s="81">
        <v>0</v>
      </c>
      <c r="AL388" s="81">
        <v>0</v>
      </c>
      <c r="AM388" s="79"/>
      <c r="AN388" s="79"/>
      <c r="AO388" s="79"/>
      <c r="AP388" s="79"/>
    </row>
    <row r="389" spans="11:42" ht="15" customHeight="1">
      <c r="K389" s="79"/>
      <c r="L389" s="79"/>
      <c r="M389" s="79"/>
      <c r="N389" s="79"/>
      <c r="O389" s="79"/>
      <c r="P389" s="83" t="s">
        <v>7</v>
      </c>
      <c r="Q389" s="84">
        <v>0</v>
      </c>
      <c r="R389" s="84">
        <v>0</v>
      </c>
      <c r="S389" s="84">
        <v>0.41666666666666663</v>
      </c>
      <c r="T389" s="84">
        <v>0</v>
      </c>
      <c r="U389" s="84">
        <v>0</v>
      </c>
      <c r="V389" s="84">
        <v>8.3333333333333343E-2</v>
      </c>
      <c r="W389" s="84">
        <v>0</v>
      </c>
      <c r="X389" s="84">
        <v>8.3333333333333343E-2</v>
      </c>
      <c r="Y389" s="84">
        <v>0.25</v>
      </c>
      <c r="Z389" s="84">
        <v>0</v>
      </c>
      <c r="AA389" s="84">
        <v>0</v>
      </c>
      <c r="AB389" s="84">
        <v>8.3333333333333343E-2</v>
      </c>
      <c r="AC389" s="84">
        <v>0</v>
      </c>
      <c r="AD389" s="84">
        <v>0</v>
      </c>
      <c r="AE389" s="84">
        <v>0</v>
      </c>
      <c r="AF389" s="84">
        <v>0</v>
      </c>
      <c r="AG389" s="84">
        <v>0</v>
      </c>
      <c r="AH389" s="84">
        <v>0</v>
      </c>
      <c r="AI389" s="84">
        <v>0</v>
      </c>
      <c r="AJ389" s="84">
        <v>0</v>
      </c>
      <c r="AK389" s="84">
        <v>0</v>
      </c>
      <c r="AL389" s="84">
        <v>8.3333333333333343E-2</v>
      </c>
      <c r="AM389" s="79"/>
      <c r="AN389" s="79"/>
      <c r="AO389" s="79"/>
      <c r="AP389" s="79"/>
    </row>
    <row r="390" spans="11:42" ht="15" customHeight="1">
      <c r="K390" s="79"/>
      <c r="L390" s="79"/>
      <c r="M390" s="79"/>
      <c r="N390" s="79"/>
      <c r="O390" s="79"/>
      <c r="P390" s="83" t="s">
        <v>8</v>
      </c>
      <c r="Q390" s="84">
        <v>1.1904761904761904E-2</v>
      </c>
      <c r="R390" s="84">
        <v>1.1904761904761904E-2</v>
      </c>
      <c r="S390" s="84">
        <v>8.3333333333333343E-2</v>
      </c>
      <c r="T390" s="84">
        <v>0</v>
      </c>
      <c r="U390" s="84">
        <v>2.3809523809523808E-2</v>
      </c>
      <c r="V390" s="84">
        <v>2.3809523809523808E-2</v>
      </c>
      <c r="W390" s="84">
        <v>0.10714285714285714</v>
      </c>
      <c r="X390" s="84">
        <v>0.11904761904761905</v>
      </c>
      <c r="Y390" s="84">
        <v>3.5714285714285719E-2</v>
      </c>
      <c r="Z390" s="84">
        <v>2.3809523809523808E-2</v>
      </c>
      <c r="AA390" s="84">
        <v>0</v>
      </c>
      <c r="AB390" s="84">
        <v>1.1904761904761904E-2</v>
      </c>
      <c r="AC390" s="84">
        <v>1.1904761904761904E-2</v>
      </c>
      <c r="AD390" s="84">
        <v>5.9523809523809527E-2</v>
      </c>
      <c r="AE390" s="84">
        <v>2.3809523809523808E-2</v>
      </c>
      <c r="AF390" s="84">
        <v>2.3809523809523808E-2</v>
      </c>
      <c r="AG390" s="84">
        <v>5.9523809523809527E-2</v>
      </c>
      <c r="AH390" s="84">
        <v>1.1904761904761904E-2</v>
      </c>
      <c r="AI390" s="84">
        <v>0.22619047619047619</v>
      </c>
      <c r="AJ390" s="84">
        <v>0.13095238095238096</v>
      </c>
      <c r="AK390" s="84">
        <v>0</v>
      </c>
      <c r="AL390" s="84">
        <v>0</v>
      </c>
      <c r="AM390" s="79"/>
      <c r="AN390" s="79"/>
      <c r="AO390" s="79"/>
      <c r="AP390" s="79"/>
    </row>
    <row r="391" spans="11:42" ht="15" customHeight="1">
      <c r="K391" s="79"/>
      <c r="L391" s="79"/>
      <c r="M391" s="79"/>
      <c r="N391" s="79"/>
      <c r="O391" s="79"/>
      <c r="P391" s="83" t="s">
        <v>9</v>
      </c>
      <c r="Q391" s="84">
        <v>0</v>
      </c>
      <c r="R391" s="84">
        <v>0</v>
      </c>
      <c r="S391" s="84">
        <v>2.8571428571428571E-2</v>
      </c>
      <c r="T391" s="84">
        <v>2.8571428571428571E-2</v>
      </c>
      <c r="U391" s="84">
        <v>0.14285714285714288</v>
      </c>
      <c r="V391" s="84">
        <v>0.17142857142857143</v>
      </c>
      <c r="W391" s="84">
        <v>2.8571428571428571E-2</v>
      </c>
      <c r="X391" s="84">
        <v>0.11428571428571428</v>
      </c>
      <c r="Y391" s="84">
        <v>8.5714285714285715E-2</v>
      </c>
      <c r="Z391" s="84">
        <v>2.8571428571428571E-2</v>
      </c>
      <c r="AA391" s="84">
        <v>0</v>
      </c>
      <c r="AB391" s="84">
        <v>0</v>
      </c>
      <c r="AC391" s="84">
        <v>2.8571428571428571E-2</v>
      </c>
      <c r="AD391" s="84">
        <v>0</v>
      </c>
      <c r="AE391" s="84">
        <v>2.8571428571428571E-2</v>
      </c>
      <c r="AF391" s="84">
        <v>0</v>
      </c>
      <c r="AG391" s="84">
        <v>5.7142857142857141E-2</v>
      </c>
      <c r="AH391" s="84">
        <v>0</v>
      </c>
      <c r="AI391" s="84">
        <v>2.8571428571428571E-2</v>
      </c>
      <c r="AJ391" s="84">
        <v>0.14285714285714288</v>
      </c>
      <c r="AK391" s="84">
        <v>8.5714285714285715E-2</v>
      </c>
      <c r="AL391" s="84">
        <v>0</v>
      </c>
      <c r="AM391" s="79"/>
      <c r="AN391" s="79"/>
      <c r="AO391" s="79"/>
      <c r="AP391" s="79"/>
    </row>
    <row r="392" spans="11:42" ht="15" customHeight="1"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  <c r="AA392" s="79"/>
      <c r="AB392" s="79"/>
      <c r="AC392" s="79"/>
      <c r="AD392" s="79"/>
      <c r="AE392" s="79"/>
      <c r="AF392" s="79"/>
      <c r="AG392" s="79"/>
      <c r="AH392" s="79"/>
      <c r="AI392" s="79"/>
      <c r="AJ392" s="79"/>
      <c r="AK392" s="79"/>
      <c r="AL392" s="79"/>
      <c r="AM392" s="79"/>
      <c r="AN392" s="79"/>
      <c r="AO392" s="79"/>
      <c r="AP392" s="79"/>
    </row>
    <row r="393" spans="11:42" ht="15" customHeight="1"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  <c r="AA393" s="79"/>
      <c r="AB393" s="79"/>
      <c r="AC393" s="79"/>
      <c r="AD393" s="79"/>
      <c r="AE393" s="79"/>
      <c r="AF393" s="79"/>
      <c r="AG393" s="79"/>
      <c r="AH393" s="79"/>
      <c r="AI393" s="79"/>
      <c r="AJ393" s="79"/>
      <c r="AK393" s="79"/>
      <c r="AL393" s="79"/>
      <c r="AM393" s="79"/>
      <c r="AN393" s="79"/>
      <c r="AO393" s="79"/>
      <c r="AP393" s="79"/>
    </row>
    <row r="394" spans="11:42" ht="15" customHeight="1"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  <c r="AA394" s="79"/>
      <c r="AB394" s="79"/>
      <c r="AC394" s="79"/>
      <c r="AD394" s="79"/>
      <c r="AE394" s="79"/>
      <c r="AF394" s="79"/>
      <c r="AG394" s="79"/>
      <c r="AH394" s="79"/>
      <c r="AI394" s="79"/>
      <c r="AJ394" s="79"/>
      <c r="AK394" s="79"/>
      <c r="AL394" s="79"/>
      <c r="AM394" s="79"/>
      <c r="AN394" s="79"/>
      <c r="AO394" s="79"/>
      <c r="AP394" s="79"/>
    </row>
    <row r="395" spans="11:42" ht="15" customHeight="1"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  <c r="AA395" s="79"/>
      <c r="AB395" s="79"/>
      <c r="AC395" s="79"/>
      <c r="AD395" s="79"/>
      <c r="AE395" s="79"/>
      <c r="AF395" s="79"/>
      <c r="AG395" s="79"/>
      <c r="AH395" s="79"/>
      <c r="AI395" s="79"/>
      <c r="AJ395" s="79"/>
      <c r="AK395" s="79"/>
      <c r="AL395" s="79"/>
      <c r="AM395" s="79"/>
      <c r="AN395" s="79"/>
      <c r="AO395" s="79"/>
      <c r="AP395" s="79"/>
    </row>
    <row r="396" spans="11:42" ht="15" customHeight="1"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  <c r="AA396" s="79"/>
      <c r="AB396" s="79"/>
      <c r="AC396" s="79"/>
      <c r="AD396" s="79"/>
      <c r="AE396" s="79"/>
      <c r="AF396" s="79"/>
      <c r="AG396" s="79"/>
      <c r="AH396" s="79"/>
      <c r="AI396" s="79"/>
      <c r="AJ396" s="79"/>
      <c r="AK396" s="79"/>
      <c r="AL396" s="79"/>
      <c r="AM396" s="79"/>
      <c r="AN396" s="79"/>
      <c r="AO396" s="79"/>
      <c r="AP396" s="79"/>
    </row>
    <row r="397" spans="11:42" ht="15" customHeight="1">
      <c r="K397" s="79"/>
      <c r="L397" s="79"/>
      <c r="M397" s="79"/>
      <c r="N397" s="79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  <c r="Z397" s="96"/>
      <c r="AA397" s="96"/>
      <c r="AB397" s="96"/>
      <c r="AC397" s="96"/>
      <c r="AD397" s="96"/>
      <c r="AE397" s="79"/>
      <c r="AF397" s="79"/>
      <c r="AG397" s="79"/>
      <c r="AH397" s="79"/>
      <c r="AI397" s="79"/>
      <c r="AJ397" s="79"/>
      <c r="AK397" s="79"/>
      <c r="AL397" s="79"/>
      <c r="AM397" s="79"/>
      <c r="AN397" s="79"/>
      <c r="AO397" s="79"/>
      <c r="AP397" s="79"/>
    </row>
    <row r="398" spans="11:42" ht="15" customHeight="1"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  <c r="AA398" s="79"/>
      <c r="AB398" s="79"/>
    </row>
    <row r="399" spans="11:42" ht="15" customHeight="1"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  <c r="AA399" s="79"/>
      <c r="AB399" s="79"/>
    </row>
    <row r="400" spans="11:42" ht="15" customHeight="1"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  <c r="AA400" s="79"/>
      <c r="AB400" s="79"/>
    </row>
    <row r="401" spans="2:28" ht="15" customHeight="1"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  <c r="AA401" s="79"/>
      <c r="AB401" s="79"/>
    </row>
    <row r="402" spans="2:28" ht="15" customHeight="1"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</row>
    <row r="403" spans="2:28" ht="15" customHeight="1"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  <c r="AA403" s="79"/>
      <c r="AB403" s="79"/>
    </row>
    <row r="404" spans="2:28" ht="15" customHeight="1"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</row>
    <row r="405" spans="2:28" ht="15" customHeight="1"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</row>
    <row r="406" spans="2:28" ht="15" customHeight="1"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  <c r="AA406" s="79"/>
      <c r="AB406" s="79"/>
    </row>
    <row r="407" spans="2:28" ht="15" customHeight="1"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  <c r="AA407" s="79"/>
      <c r="AB407" s="79"/>
    </row>
    <row r="408" spans="2:28" ht="15" customHeight="1"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  <c r="AA408" s="79"/>
      <c r="AB408" s="79"/>
    </row>
    <row r="409" spans="2:28" ht="15" customHeight="1">
      <c r="B409" s="59" t="s">
        <v>318</v>
      </c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  <c r="AA409" s="79"/>
      <c r="AB409" s="79"/>
    </row>
    <row r="410" spans="2:28" ht="15" customHeight="1"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  <c r="AA410" s="79"/>
      <c r="AB410" s="79"/>
    </row>
    <row r="411" spans="2:28" ht="15" customHeight="1"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  <c r="AA411" s="79"/>
      <c r="AB411" s="79"/>
    </row>
    <row r="412" spans="2:28" ht="15" customHeight="1">
      <c r="K412" s="79"/>
      <c r="L412" s="79"/>
      <c r="M412" s="79"/>
      <c r="N412" s="79" t="s">
        <v>145</v>
      </c>
      <c r="O412" s="79" t="s">
        <v>146</v>
      </c>
      <c r="P412" s="79" t="s">
        <v>147</v>
      </c>
      <c r="Q412" s="79" t="s">
        <v>148</v>
      </c>
      <c r="R412" s="79" t="s">
        <v>151</v>
      </c>
      <c r="S412" s="79" t="s">
        <v>152</v>
      </c>
      <c r="T412" s="79" t="s">
        <v>153</v>
      </c>
      <c r="U412" s="79" t="s">
        <v>154</v>
      </c>
      <c r="V412" s="79"/>
      <c r="W412" s="79"/>
      <c r="X412" s="79"/>
      <c r="Y412" s="79"/>
      <c r="Z412" s="79"/>
      <c r="AA412" s="79"/>
      <c r="AB412" s="79"/>
    </row>
    <row r="413" spans="2:28" ht="15" customHeight="1">
      <c r="K413" s="79"/>
      <c r="L413" s="79"/>
      <c r="M413" s="80" t="s">
        <v>6</v>
      </c>
      <c r="N413" s="86">
        <v>4.833333333333333</v>
      </c>
      <c r="O413" s="86">
        <v>5.5</v>
      </c>
      <c r="P413" s="86">
        <v>4.5</v>
      </c>
      <c r="Q413" s="86">
        <v>5.166666666666667</v>
      </c>
      <c r="R413" s="86">
        <v>5.5</v>
      </c>
      <c r="S413" s="86">
        <v>5.833333333333333</v>
      </c>
      <c r="T413" s="86">
        <v>5.833333333333333</v>
      </c>
      <c r="U413" s="86">
        <v>4.5</v>
      </c>
      <c r="V413" s="79"/>
      <c r="W413" s="79"/>
      <c r="X413" s="79"/>
      <c r="Y413" s="79"/>
      <c r="Z413" s="79"/>
      <c r="AA413" s="79"/>
      <c r="AB413" s="79"/>
    </row>
    <row r="414" spans="2:28" ht="15" customHeight="1">
      <c r="K414" s="79"/>
      <c r="L414" s="79"/>
      <c r="M414" s="83" t="s">
        <v>7</v>
      </c>
      <c r="N414" s="87">
        <v>4.5000000000000009</v>
      </c>
      <c r="O414" s="87">
        <v>4.75</v>
      </c>
      <c r="P414" s="87">
        <v>5.4166666666666661</v>
      </c>
      <c r="Q414" s="87">
        <v>4.7499999999999991</v>
      </c>
      <c r="R414" s="87">
        <v>5.6666666666666661</v>
      </c>
      <c r="S414" s="87">
        <v>5.416666666666667</v>
      </c>
      <c r="T414" s="87">
        <v>5.5</v>
      </c>
      <c r="U414" s="87">
        <v>5.916666666666667</v>
      </c>
      <c r="V414" s="79"/>
      <c r="W414" s="79"/>
      <c r="X414" s="79"/>
      <c r="Y414" s="79"/>
      <c r="Z414" s="79"/>
      <c r="AA414" s="79"/>
      <c r="AB414" s="79"/>
    </row>
    <row r="415" spans="2:28" ht="15" customHeight="1">
      <c r="K415" s="79"/>
      <c r="L415" s="79"/>
      <c r="M415" s="83" t="s">
        <v>8</v>
      </c>
      <c r="N415" s="87">
        <v>4.5512820512820502</v>
      </c>
      <c r="O415" s="87">
        <v>4.3461538461538476</v>
      </c>
      <c r="P415" s="87">
        <v>4.948717948717948</v>
      </c>
      <c r="Q415" s="87">
        <v>5.0384615384615392</v>
      </c>
      <c r="R415" s="87">
        <v>5.7051282051282044</v>
      </c>
      <c r="S415" s="87">
        <v>5.3717948717948731</v>
      </c>
      <c r="T415" s="87">
        <v>5.3717948717948723</v>
      </c>
      <c r="U415" s="87">
        <v>5.2564102564102546</v>
      </c>
      <c r="V415" s="79"/>
      <c r="W415" s="79"/>
      <c r="X415" s="79"/>
      <c r="Y415" s="79"/>
      <c r="Z415" s="79"/>
      <c r="AA415" s="79"/>
      <c r="AB415" s="79"/>
    </row>
    <row r="416" spans="2:28" ht="15" customHeight="1">
      <c r="K416" s="79"/>
      <c r="L416" s="79"/>
      <c r="M416" s="83" t="s">
        <v>9</v>
      </c>
      <c r="N416" s="87">
        <v>4.2666666666666657</v>
      </c>
      <c r="O416" s="87">
        <v>4.4000000000000004</v>
      </c>
      <c r="P416" s="87">
        <v>4.9333333333333327</v>
      </c>
      <c r="Q416" s="87">
        <v>5.2999999999999989</v>
      </c>
      <c r="R416" s="87">
        <v>5.9999999999999991</v>
      </c>
      <c r="S416" s="87">
        <v>5.7666666666666675</v>
      </c>
      <c r="T416" s="87">
        <v>5.8333333333333339</v>
      </c>
      <c r="U416" s="87">
        <v>5.4</v>
      </c>
      <c r="V416" s="79"/>
      <c r="W416" s="79"/>
      <c r="X416" s="79"/>
      <c r="Y416" s="79"/>
      <c r="Z416" s="79"/>
      <c r="AA416" s="79"/>
      <c r="AB416" s="79"/>
    </row>
    <row r="417" spans="2:28" ht="15" customHeight="1"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  <c r="AA417" s="79"/>
      <c r="AB417" s="79"/>
    </row>
    <row r="418" spans="2:28" ht="15" customHeight="1"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  <c r="AA418" s="79"/>
      <c r="AB418" s="79"/>
    </row>
    <row r="419" spans="2:28" ht="15" customHeight="1"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  <c r="AA419" s="79"/>
      <c r="AB419" s="79"/>
    </row>
    <row r="420" spans="2:28" ht="15" customHeight="1"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  <c r="AA420" s="79"/>
      <c r="AB420" s="79"/>
    </row>
    <row r="421" spans="2:28" ht="15" customHeight="1"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  <c r="AA421" s="79"/>
      <c r="AB421" s="79"/>
    </row>
    <row r="422" spans="2:28" ht="15" customHeight="1"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  <c r="AA422" s="79"/>
      <c r="AB422" s="79"/>
    </row>
    <row r="423" spans="2:28" ht="15" customHeight="1"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  <c r="AA423" s="79"/>
      <c r="AB423" s="79"/>
    </row>
    <row r="424" spans="2:28" ht="15" customHeight="1"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  <c r="AA424" s="79"/>
      <c r="AB424" s="79"/>
    </row>
    <row r="425" spans="2:28" ht="15" customHeight="1"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  <c r="AA425" s="79"/>
      <c r="AB425" s="79"/>
    </row>
    <row r="426" spans="2:28" ht="15" customHeight="1"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  <c r="AA426" s="79"/>
      <c r="AB426" s="79"/>
    </row>
    <row r="427" spans="2:28" ht="15" customHeight="1"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  <c r="AA427" s="79"/>
      <c r="AB427" s="79"/>
    </row>
    <row r="428" spans="2:28" ht="15" customHeight="1"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  <c r="AA428" s="79"/>
      <c r="AB428" s="79"/>
    </row>
    <row r="429" spans="2:28" ht="15" customHeight="1"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  <c r="AA429" s="79"/>
      <c r="AB429" s="79"/>
    </row>
    <row r="430" spans="2:28" ht="15" customHeight="1"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  <c r="AA430" s="79"/>
      <c r="AB430" s="79"/>
    </row>
    <row r="431" spans="2:28" ht="15" customHeight="1"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  <c r="AA431" s="79"/>
      <c r="AB431" s="79"/>
    </row>
    <row r="432" spans="2:28" ht="15" customHeight="1">
      <c r="B432" s="5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  <c r="AA432" s="79"/>
      <c r="AB432" s="79"/>
    </row>
    <row r="433" spans="2:28" ht="15" customHeight="1">
      <c r="K433" s="79"/>
      <c r="L433" s="79"/>
      <c r="M433" s="96"/>
      <c r="N433" s="96"/>
      <c r="O433" s="96"/>
      <c r="P433" s="96"/>
      <c r="Q433" s="96"/>
      <c r="R433" s="96"/>
      <c r="S433" s="79"/>
      <c r="T433" s="79"/>
      <c r="U433" s="79"/>
      <c r="V433" s="79"/>
      <c r="W433" s="79"/>
      <c r="X433" s="79"/>
      <c r="Y433" s="79"/>
      <c r="Z433" s="79"/>
      <c r="AA433" s="79"/>
      <c r="AB433" s="79"/>
    </row>
    <row r="434" spans="2:28" ht="15" customHeight="1">
      <c r="K434" s="79"/>
      <c r="L434" s="79"/>
      <c r="M434" s="96"/>
      <c r="N434" s="96"/>
      <c r="O434" s="96"/>
      <c r="P434" s="96"/>
      <c r="Q434" s="96"/>
      <c r="R434" s="96"/>
      <c r="S434" s="79"/>
      <c r="T434" s="79"/>
      <c r="U434" s="79"/>
      <c r="V434" s="79"/>
      <c r="W434" s="79"/>
      <c r="X434" s="79"/>
      <c r="Y434" s="79"/>
      <c r="Z434" s="79"/>
      <c r="AA434" s="79"/>
      <c r="AB434" s="79"/>
    </row>
    <row r="435" spans="2:28" ht="15" customHeight="1">
      <c r="K435" s="79"/>
      <c r="L435" s="79"/>
      <c r="M435" s="96"/>
      <c r="R435" s="96"/>
      <c r="S435" s="79"/>
      <c r="T435" s="79"/>
      <c r="U435" s="79"/>
      <c r="V435" s="79"/>
      <c r="W435" s="79"/>
      <c r="X435" s="79"/>
      <c r="Y435" s="79"/>
      <c r="Z435" s="79"/>
      <c r="AA435" s="79"/>
      <c r="AB435" s="79"/>
    </row>
    <row r="436" spans="2:28" ht="15" customHeight="1">
      <c r="K436" s="79"/>
      <c r="L436" s="79"/>
      <c r="M436" s="100"/>
      <c r="R436" s="96"/>
      <c r="S436" s="79"/>
      <c r="T436" s="79"/>
      <c r="U436" s="79"/>
      <c r="V436" s="79"/>
      <c r="W436" s="79"/>
      <c r="X436" s="79"/>
      <c r="Y436" s="79"/>
      <c r="Z436" s="79"/>
      <c r="AA436" s="79"/>
      <c r="AB436" s="79"/>
    </row>
    <row r="437" spans="2:28" ht="15" customHeight="1">
      <c r="B437" s="59" t="s">
        <v>327</v>
      </c>
      <c r="K437" s="79"/>
      <c r="L437" s="79"/>
      <c r="M437" s="101"/>
      <c r="R437" s="96"/>
      <c r="S437" s="79"/>
      <c r="T437" s="79"/>
      <c r="U437" s="79"/>
      <c r="V437" s="79"/>
      <c r="W437" s="79"/>
      <c r="X437" s="79"/>
      <c r="Y437" s="79"/>
      <c r="Z437" s="79"/>
      <c r="AA437" s="79"/>
      <c r="AB437" s="79"/>
    </row>
    <row r="438" spans="2:28" ht="15" customHeight="1">
      <c r="K438" s="79"/>
      <c r="L438" s="79"/>
      <c r="M438" s="101"/>
      <c r="R438" s="96"/>
      <c r="S438" s="79"/>
      <c r="T438" s="79"/>
      <c r="U438" s="79"/>
      <c r="V438" s="79"/>
      <c r="W438" s="79"/>
      <c r="X438" s="79"/>
      <c r="Y438" s="79"/>
      <c r="Z438" s="79"/>
      <c r="AA438" s="79"/>
      <c r="AB438" s="79"/>
    </row>
    <row r="439" spans="2:28" ht="15" customHeight="1">
      <c r="K439" s="79"/>
      <c r="L439" s="79"/>
      <c r="M439" s="101"/>
      <c r="R439" s="96"/>
      <c r="S439" s="79"/>
      <c r="T439" s="79"/>
      <c r="U439" s="79"/>
      <c r="V439" s="79"/>
      <c r="W439" s="79"/>
      <c r="X439" s="79"/>
      <c r="Y439" s="79"/>
      <c r="Z439" s="79"/>
      <c r="AA439" s="79"/>
      <c r="AB439" s="79"/>
    </row>
    <row r="440" spans="2:28" ht="15" customHeight="1">
      <c r="K440" s="79"/>
      <c r="L440" s="79"/>
      <c r="M440" s="96"/>
      <c r="N440" s="96"/>
      <c r="O440" s="96"/>
      <c r="P440" s="96"/>
      <c r="Q440" s="96"/>
      <c r="R440" s="96"/>
      <c r="S440" s="79"/>
      <c r="T440" s="79"/>
      <c r="U440" s="79"/>
      <c r="V440" s="79"/>
      <c r="W440" s="79"/>
      <c r="X440" s="79"/>
      <c r="Y440" s="79"/>
      <c r="Z440" s="79"/>
      <c r="AA440" s="79"/>
      <c r="AB440" s="79"/>
    </row>
    <row r="441" spans="2:28" ht="15" customHeight="1">
      <c r="K441" s="79"/>
      <c r="L441" s="79"/>
      <c r="M441" s="96"/>
      <c r="N441" s="96"/>
      <c r="O441" s="96"/>
      <c r="P441" s="96"/>
      <c r="Q441" s="96"/>
      <c r="R441" s="96"/>
      <c r="S441" s="79"/>
      <c r="T441" s="79"/>
      <c r="U441" s="79"/>
      <c r="V441" s="79"/>
      <c r="W441" s="79"/>
      <c r="X441" s="79"/>
      <c r="Y441" s="79"/>
      <c r="Z441" s="79"/>
      <c r="AA441" s="79"/>
      <c r="AB441" s="79"/>
    </row>
    <row r="442" spans="2:28" ht="15" customHeight="1"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  <c r="AA442" s="79"/>
      <c r="AB442" s="79"/>
    </row>
    <row r="443" spans="2:28" ht="15" customHeight="1"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  <c r="AA443" s="79"/>
      <c r="AB443" s="79"/>
    </row>
    <row r="444" spans="2:28" ht="15" customHeight="1"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  <c r="AA444" s="79"/>
      <c r="AB444" s="79"/>
    </row>
    <row r="445" spans="2:28" ht="15" customHeight="1"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  <c r="AA445" s="79"/>
      <c r="AB445" s="79"/>
    </row>
    <row r="446" spans="2:28" ht="15" customHeight="1"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  <c r="AA446" s="79"/>
      <c r="AB446" s="79"/>
    </row>
    <row r="447" spans="2:28" ht="15" customHeight="1"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  <c r="AA447" s="79"/>
      <c r="AB447" s="79"/>
    </row>
    <row r="448" spans="2:28" ht="15" customHeight="1"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  <c r="AA448" s="79"/>
      <c r="AB448" s="79"/>
    </row>
    <row r="449" spans="2:28" ht="15" customHeight="1"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  <c r="AA449" s="79"/>
      <c r="AB449" s="79"/>
    </row>
    <row r="450" spans="2:28" ht="15" customHeight="1"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  <c r="AA450" s="79"/>
      <c r="AB450" s="79"/>
    </row>
    <row r="451" spans="2:28" ht="15" customHeight="1"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  <c r="AA451" s="79"/>
      <c r="AB451" s="79"/>
    </row>
    <row r="452" spans="2:28" ht="15" customHeight="1"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  <c r="AA452" s="79"/>
      <c r="AB452" s="79"/>
    </row>
    <row r="453" spans="2:28" ht="15" customHeight="1"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  <c r="AA453" s="79"/>
      <c r="AB453" s="79"/>
    </row>
    <row r="454" spans="2:28" ht="15" customHeight="1">
      <c r="B454" s="59" t="s">
        <v>291</v>
      </c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  <c r="AA454" s="79"/>
      <c r="AB454" s="79"/>
    </row>
    <row r="455" spans="2:28" ht="15" customHeight="1"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  <c r="AA455" s="79"/>
      <c r="AB455" s="79"/>
    </row>
    <row r="456" spans="2:28" ht="15" customHeight="1">
      <c r="K456" s="79"/>
      <c r="L456" s="79"/>
      <c r="M456" s="79"/>
      <c r="N456" s="79" t="s">
        <v>156</v>
      </c>
      <c r="O456" s="79" t="s">
        <v>157</v>
      </c>
      <c r="P456" s="79" t="s">
        <v>158</v>
      </c>
      <c r="Q456" s="79" t="s">
        <v>159</v>
      </c>
      <c r="R456" s="79" t="s">
        <v>160</v>
      </c>
      <c r="S456" s="79"/>
      <c r="T456" s="79"/>
      <c r="U456" s="79"/>
      <c r="V456" s="79"/>
      <c r="W456" s="79"/>
      <c r="X456" s="79"/>
      <c r="Y456" s="79"/>
      <c r="Z456" s="79"/>
      <c r="AA456" s="79"/>
      <c r="AB456" s="79"/>
    </row>
    <row r="457" spans="2:28" ht="15" customHeight="1">
      <c r="K457" s="79"/>
      <c r="L457" s="79"/>
      <c r="M457" s="80" t="s">
        <v>6</v>
      </c>
      <c r="N457" s="86">
        <v>5.2</v>
      </c>
      <c r="O457" s="86">
        <v>4.8</v>
      </c>
      <c r="P457" s="86">
        <v>3.6</v>
      </c>
      <c r="Q457" s="86">
        <v>4.8</v>
      </c>
      <c r="R457" s="86">
        <v>5.6</v>
      </c>
      <c r="S457" s="79"/>
      <c r="T457" s="79"/>
      <c r="U457" s="79"/>
      <c r="V457" s="79"/>
      <c r="W457" s="79"/>
      <c r="X457" s="79"/>
      <c r="Y457" s="79"/>
      <c r="Z457" s="79"/>
      <c r="AA457" s="79"/>
      <c r="AB457" s="79"/>
    </row>
    <row r="458" spans="2:28" ht="15" customHeight="1">
      <c r="K458" s="79"/>
      <c r="L458" s="79"/>
      <c r="M458" s="83" t="s">
        <v>7</v>
      </c>
      <c r="N458" s="87">
        <v>5.6363636363636367</v>
      </c>
      <c r="O458" s="87">
        <v>4.9090909090909092</v>
      </c>
      <c r="P458" s="87">
        <v>5.4545454545454541</v>
      </c>
      <c r="Q458" s="87">
        <v>5.1818181818181825</v>
      </c>
      <c r="R458" s="87">
        <v>5.6363636363636367</v>
      </c>
      <c r="S458" s="79"/>
      <c r="T458" s="79"/>
      <c r="U458" s="79"/>
      <c r="V458" s="79"/>
      <c r="W458" s="79"/>
      <c r="X458" s="79"/>
      <c r="Y458" s="79"/>
      <c r="Z458" s="79"/>
      <c r="AA458" s="79"/>
      <c r="AB458" s="79"/>
    </row>
    <row r="459" spans="2:28" ht="15" customHeight="1">
      <c r="K459" s="79"/>
      <c r="L459" s="79"/>
      <c r="M459" s="83" t="s">
        <v>8</v>
      </c>
      <c r="N459" s="87">
        <v>5.8289473684210549</v>
      </c>
      <c r="O459" s="87">
        <v>4.8552631578947389</v>
      </c>
      <c r="P459" s="87">
        <v>4.2763157894736823</v>
      </c>
      <c r="Q459" s="87">
        <v>4.6973684210526301</v>
      </c>
      <c r="R459" s="87">
        <v>5.3506493506493484</v>
      </c>
      <c r="S459" s="79"/>
      <c r="T459" s="79"/>
      <c r="U459" s="79"/>
      <c r="V459" s="79"/>
      <c r="W459" s="79"/>
      <c r="X459" s="79"/>
      <c r="Y459" s="79"/>
      <c r="Z459" s="79"/>
      <c r="AA459" s="79"/>
      <c r="AB459" s="79"/>
    </row>
    <row r="460" spans="2:28" ht="15" customHeight="1">
      <c r="K460" s="79"/>
      <c r="L460" s="79"/>
      <c r="M460" s="83" t="s">
        <v>9</v>
      </c>
      <c r="N460" s="87">
        <v>5.645161290322581</v>
      </c>
      <c r="O460" s="87">
        <v>5.032258064516129</v>
      </c>
      <c r="P460" s="87">
        <v>4.645161290322581</v>
      </c>
      <c r="Q460" s="87">
        <v>4.5161290322580632</v>
      </c>
      <c r="R460" s="87">
        <v>5.4848484848484853</v>
      </c>
      <c r="S460" s="79"/>
      <c r="T460" s="79"/>
      <c r="U460" s="79"/>
      <c r="V460" s="79"/>
      <c r="W460" s="79"/>
      <c r="X460" s="79"/>
      <c r="Y460" s="79"/>
      <c r="Z460" s="79"/>
      <c r="AA460" s="79"/>
      <c r="AB460" s="79"/>
    </row>
    <row r="461" spans="2:28" ht="15" customHeight="1"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  <c r="AA461" s="79"/>
      <c r="AB461" s="79"/>
    </row>
    <row r="462" spans="2:28" ht="15" customHeight="1"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  <c r="AA462" s="79"/>
      <c r="AB462" s="79"/>
    </row>
    <row r="463" spans="2:28" ht="15" customHeight="1"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  <c r="AA463" s="79"/>
      <c r="AB463" s="79"/>
    </row>
    <row r="464" spans="2:28" ht="21.75" customHeight="1">
      <c r="B464" s="102" t="s">
        <v>270</v>
      </c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  <c r="AA464" s="79"/>
      <c r="AB464" s="79"/>
    </row>
    <row r="465" spans="2:30" ht="15" customHeight="1"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  <c r="AA465" s="79"/>
      <c r="AB465" s="79"/>
    </row>
    <row r="466" spans="2:30" ht="15" customHeight="1">
      <c r="B466" s="59" t="s">
        <v>161</v>
      </c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  <c r="AA466" s="79"/>
      <c r="AB466" s="79"/>
    </row>
    <row r="467" spans="2:30" ht="15" customHeight="1"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79"/>
      <c r="AB467" s="79"/>
    </row>
    <row r="468" spans="2:30" ht="15" customHeight="1"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  <c r="AA468" s="79"/>
      <c r="AB468" s="79"/>
    </row>
    <row r="469" spans="2:30" ht="15" customHeight="1"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  <c r="AA469" s="79"/>
      <c r="AB469" s="79"/>
    </row>
    <row r="470" spans="2:30" ht="15" customHeight="1"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  <c r="AA470" s="79"/>
      <c r="AB470" s="79"/>
    </row>
    <row r="471" spans="2:30" ht="15" customHeight="1"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  <c r="AA471" s="79"/>
      <c r="AB471" s="79"/>
    </row>
    <row r="472" spans="2:30" ht="15" customHeight="1"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  <c r="AA472" s="79"/>
      <c r="AB472" s="79"/>
    </row>
    <row r="473" spans="2:30" ht="15" customHeight="1"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  <c r="AA473" s="79"/>
      <c r="AB473" s="79"/>
    </row>
    <row r="474" spans="2:30" ht="15" customHeight="1"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  <c r="AB474" s="79"/>
    </row>
    <row r="475" spans="2:30" ht="15" customHeight="1">
      <c r="K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  <c r="AA475" s="79"/>
      <c r="AB475" s="79"/>
      <c r="AC475" s="109"/>
      <c r="AD475" s="109"/>
    </row>
    <row r="476" spans="2:30" ht="15" customHeight="1">
      <c r="B476" s="59" t="s">
        <v>292</v>
      </c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  <c r="AA476" s="79"/>
      <c r="AB476" s="79"/>
      <c r="AC476" s="109"/>
      <c r="AD476" s="109"/>
    </row>
    <row r="477" spans="2:30" ht="15" customHeight="1">
      <c r="K477" s="79"/>
      <c r="L477" s="79"/>
      <c r="M477" s="79"/>
      <c r="N477" s="79" t="s">
        <v>162</v>
      </c>
      <c r="O477" s="79" t="s">
        <v>163</v>
      </c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  <c r="AA477" s="79"/>
      <c r="AB477" s="79"/>
      <c r="AC477" s="109"/>
      <c r="AD477" s="109"/>
    </row>
    <row r="478" spans="2:30" ht="15" customHeight="1">
      <c r="K478" s="79"/>
      <c r="L478" s="79"/>
      <c r="M478" s="80" t="s">
        <v>6</v>
      </c>
      <c r="N478" s="86">
        <v>5.8571428571428568</v>
      </c>
      <c r="O478" s="86">
        <v>4.2857142857142856</v>
      </c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  <c r="AA478" s="79"/>
      <c r="AB478" s="79"/>
      <c r="AC478" s="109"/>
      <c r="AD478" s="109"/>
    </row>
    <row r="479" spans="2:30" ht="15" customHeight="1">
      <c r="K479" s="79"/>
      <c r="L479" s="79"/>
      <c r="M479" s="83" t="s">
        <v>7</v>
      </c>
      <c r="N479" s="87">
        <v>5.1666666666666661</v>
      </c>
      <c r="O479" s="87">
        <v>3.2500000000000004</v>
      </c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  <c r="AA479" s="79"/>
      <c r="AB479" s="79"/>
      <c r="AC479" s="109"/>
      <c r="AD479" s="109"/>
    </row>
    <row r="480" spans="2:30" ht="15" customHeight="1">
      <c r="K480" s="79"/>
      <c r="L480" s="79"/>
      <c r="M480" s="83" t="s">
        <v>8</v>
      </c>
      <c r="N480" s="87">
        <v>5.3571428571428568</v>
      </c>
      <c r="O480" s="87">
        <v>3.3095238095238093</v>
      </c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  <c r="AA480" s="79"/>
      <c r="AB480" s="79"/>
      <c r="AC480" s="109"/>
      <c r="AD480" s="109"/>
    </row>
    <row r="481" spans="2:30" ht="15" customHeight="1">
      <c r="K481" s="79"/>
      <c r="L481" s="79"/>
      <c r="M481" s="83" t="s">
        <v>9</v>
      </c>
      <c r="N481" s="87">
        <v>4.8571428571428577</v>
      </c>
      <c r="O481" s="87">
        <v>4</v>
      </c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  <c r="AA481" s="79"/>
      <c r="AB481" s="79"/>
      <c r="AC481" s="109"/>
      <c r="AD481" s="109"/>
    </row>
    <row r="482" spans="2:30" ht="15" customHeight="1">
      <c r="K482" s="79"/>
      <c r="L482" s="79"/>
      <c r="M482" s="79"/>
      <c r="N482" s="79"/>
      <c r="O482" s="361" t="s">
        <v>314</v>
      </c>
      <c r="P482" s="361"/>
      <c r="Q482" s="361"/>
      <c r="R482" s="361"/>
      <c r="S482" s="361"/>
      <c r="T482" s="361"/>
      <c r="U482" s="361"/>
      <c r="V482" s="361"/>
      <c r="W482" s="361"/>
      <c r="X482" s="361"/>
      <c r="Y482" s="361"/>
      <c r="Z482" s="361"/>
      <c r="AA482" s="361"/>
      <c r="AB482" s="361"/>
      <c r="AC482" s="361"/>
      <c r="AD482" s="109"/>
    </row>
    <row r="483" spans="2:30" ht="15" customHeight="1">
      <c r="K483" s="79"/>
      <c r="L483" s="79"/>
      <c r="M483" s="79"/>
      <c r="N483" s="7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  <c r="Z483" s="109"/>
      <c r="AA483" s="109"/>
      <c r="AB483" s="109"/>
      <c r="AC483" s="109"/>
      <c r="AD483" s="109"/>
    </row>
    <row r="484" spans="2:30" ht="15" customHeight="1">
      <c r="K484" s="79"/>
      <c r="L484" s="79"/>
      <c r="M484" s="79"/>
      <c r="N484" s="79"/>
      <c r="O484" s="109"/>
      <c r="P484" s="109" t="s">
        <v>315</v>
      </c>
      <c r="Q484" s="109" t="s">
        <v>163</v>
      </c>
      <c r="R484" s="109" t="s">
        <v>165</v>
      </c>
      <c r="S484" s="109" t="s">
        <v>166</v>
      </c>
      <c r="T484" s="109" t="s">
        <v>316</v>
      </c>
      <c r="U484" s="109" t="s">
        <v>169</v>
      </c>
      <c r="V484" s="109" t="s">
        <v>170</v>
      </c>
      <c r="W484" s="109" t="s">
        <v>171</v>
      </c>
      <c r="X484" s="109" t="s">
        <v>172</v>
      </c>
      <c r="Y484" s="109" t="s">
        <v>173</v>
      </c>
      <c r="Z484" s="109" t="s">
        <v>317</v>
      </c>
      <c r="AA484" s="109" t="s">
        <v>176</v>
      </c>
      <c r="AB484" s="109" t="s">
        <v>177</v>
      </c>
      <c r="AC484" s="109" t="s">
        <v>178</v>
      </c>
      <c r="AD484" s="109"/>
    </row>
    <row r="485" spans="2:30" ht="15" customHeight="1">
      <c r="K485" s="79"/>
      <c r="L485" s="79"/>
      <c r="M485" s="79"/>
      <c r="N485" s="79"/>
      <c r="O485" s="110" t="s">
        <v>6</v>
      </c>
      <c r="P485" s="111">
        <v>1.3333333333333333</v>
      </c>
      <c r="Q485" s="111">
        <v>0</v>
      </c>
      <c r="R485" s="111">
        <v>-1.1666666666666667</v>
      </c>
      <c r="S485" s="111">
        <v>-2.3333333333333335</v>
      </c>
      <c r="T485" s="112">
        <v>0.16666666666666666</v>
      </c>
      <c r="U485" s="112">
        <v>-0.83333333333333326</v>
      </c>
      <c r="V485" s="111">
        <v>0</v>
      </c>
      <c r="W485" s="112">
        <v>-0.5</v>
      </c>
      <c r="X485" s="112">
        <v>-0.66666666666666663</v>
      </c>
      <c r="Y485" s="111">
        <v>-1.6666666666666665</v>
      </c>
      <c r="Z485" s="111">
        <v>-1</v>
      </c>
      <c r="AA485" s="111">
        <v>-1</v>
      </c>
      <c r="AB485" s="112">
        <v>-0.83333333333333337</v>
      </c>
      <c r="AC485" s="111">
        <v>0</v>
      </c>
      <c r="AD485" s="109"/>
    </row>
    <row r="486" spans="2:30" ht="15" customHeight="1">
      <c r="K486" s="79"/>
      <c r="L486" s="79"/>
      <c r="M486" s="79"/>
      <c r="N486" s="79"/>
      <c r="O486" s="110" t="s">
        <v>7</v>
      </c>
      <c r="P486" s="112">
        <v>0.83333333333333337</v>
      </c>
      <c r="Q486" s="112">
        <v>-0.33333333333333337</v>
      </c>
      <c r="R486" s="112">
        <v>-0.33333333333333326</v>
      </c>
      <c r="S486" s="111">
        <v>-3.4166666666666665</v>
      </c>
      <c r="T486" s="112">
        <v>-0.41666666666666669</v>
      </c>
      <c r="U486" s="111">
        <v>-1.0833333333333333</v>
      </c>
      <c r="V486" s="111">
        <v>-1.6666666666666667</v>
      </c>
      <c r="W486" s="111">
        <v>-1.5833333333333333</v>
      </c>
      <c r="X486" s="111">
        <v>-1.0833333333333333</v>
      </c>
      <c r="Y486" s="111">
        <v>-2</v>
      </c>
      <c r="Z486" s="112">
        <v>-0.5</v>
      </c>
      <c r="AA486" s="111">
        <v>-1.25</v>
      </c>
      <c r="AB486" s="112">
        <v>-0.91666666666666663</v>
      </c>
      <c r="AC486" s="112">
        <v>-0.75</v>
      </c>
      <c r="AD486" s="109"/>
    </row>
    <row r="487" spans="2:30" ht="15" customHeight="1">
      <c r="K487" s="79"/>
      <c r="L487" s="79"/>
      <c r="M487" s="79"/>
      <c r="N487" s="79"/>
      <c r="O487" s="110" t="s">
        <v>8</v>
      </c>
      <c r="P487" s="111">
        <v>1.3809523809523809</v>
      </c>
      <c r="Q487" s="112">
        <v>-0.33333333333333348</v>
      </c>
      <c r="R487" s="111">
        <v>-1.2380952380952384</v>
      </c>
      <c r="S487" s="111">
        <v>-3.5119047619047619</v>
      </c>
      <c r="T487" s="112">
        <v>-0.84523809523809534</v>
      </c>
      <c r="U487" s="111">
        <v>-1.4166666666666665</v>
      </c>
      <c r="V487" s="111">
        <v>-2.7619047619047619</v>
      </c>
      <c r="W487" s="111">
        <v>-1.9523809523809523</v>
      </c>
      <c r="X487" s="111">
        <v>-1.297619047619047</v>
      </c>
      <c r="Y487" s="111">
        <v>-2.4999999999999982</v>
      </c>
      <c r="Z487" s="112">
        <v>-0.53571428571428581</v>
      </c>
      <c r="AA487" s="111">
        <v>-1.4642857142857142</v>
      </c>
      <c r="AB487" s="111">
        <v>-1.0476190476190472</v>
      </c>
      <c r="AC487" s="112">
        <v>-0.91666666666666652</v>
      </c>
      <c r="AD487" s="109"/>
    </row>
    <row r="488" spans="2:30" ht="15" customHeight="1">
      <c r="K488" s="79"/>
      <c r="L488" s="79"/>
      <c r="M488" s="79"/>
      <c r="N488" s="79"/>
      <c r="O488" s="110" t="s">
        <v>9</v>
      </c>
      <c r="P488" s="112">
        <v>0.80000000000000016</v>
      </c>
      <c r="Q488" s="112">
        <v>0.57142857142857151</v>
      </c>
      <c r="R488" s="112">
        <v>-0.94285714285714295</v>
      </c>
      <c r="S488" s="111">
        <v>-3.5142857142857147</v>
      </c>
      <c r="T488" s="112">
        <v>-0.7142857142857143</v>
      </c>
      <c r="U488" s="112">
        <v>-0.88571428571428568</v>
      </c>
      <c r="V488" s="111">
        <v>-1.5999999999999996</v>
      </c>
      <c r="W488" s="111">
        <v>-1.0571428571428572</v>
      </c>
      <c r="X488" s="112">
        <v>-0.65714285714285703</v>
      </c>
      <c r="Y488" s="111">
        <v>-1.4285714285714286</v>
      </c>
      <c r="Z488" s="112">
        <v>-0.42857142857142844</v>
      </c>
      <c r="AA488" s="111">
        <v>-1</v>
      </c>
      <c r="AB488" s="112">
        <v>-0.71428571428571441</v>
      </c>
      <c r="AC488" s="112">
        <v>-0.65714285714285714</v>
      </c>
      <c r="AD488" s="109"/>
    </row>
    <row r="489" spans="2:30" ht="15" customHeight="1">
      <c r="K489" s="79"/>
      <c r="L489" s="79"/>
      <c r="M489" s="79"/>
      <c r="N489" s="7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  <c r="Z489" s="109"/>
      <c r="AA489" s="109"/>
      <c r="AB489" s="109"/>
      <c r="AC489" s="109"/>
      <c r="AD489" s="109"/>
    </row>
    <row r="490" spans="2:30" ht="15" customHeight="1"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  <c r="AB490" s="79"/>
    </row>
    <row r="491" spans="2:30" ht="15" customHeight="1"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  <c r="AA491" s="79"/>
      <c r="AB491" s="79"/>
    </row>
    <row r="492" spans="2:30" ht="15" customHeight="1"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  <c r="AA492" s="79"/>
      <c r="AB492" s="79"/>
    </row>
    <row r="493" spans="2:30" ht="15" customHeight="1">
      <c r="B493" s="59" t="s">
        <v>164</v>
      </c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  <c r="AA493" s="79"/>
      <c r="AB493" s="79"/>
    </row>
    <row r="494" spans="2:30" ht="15" customHeight="1"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79"/>
      <c r="AB494" s="79"/>
    </row>
    <row r="495" spans="2:30" ht="15" customHeight="1"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  <c r="AB495" s="79"/>
    </row>
    <row r="496" spans="2:30" ht="15" customHeight="1"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  <c r="AA496" s="79"/>
      <c r="AB496" s="79"/>
    </row>
    <row r="497" spans="2:28" ht="15" customHeight="1"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  <c r="AA497" s="79"/>
      <c r="AB497" s="79"/>
    </row>
    <row r="498" spans="2:28" ht="15" customHeight="1">
      <c r="B498" s="59" t="s">
        <v>293</v>
      </c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  <c r="AA498" s="79"/>
      <c r="AB498" s="79"/>
    </row>
    <row r="499" spans="2:28" ht="15" customHeight="1">
      <c r="K499" s="79"/>
      <c r="L499" s="79"/>
      <c r="M499" s="79" t="s">
        <v>165</v>
      </c>
      <c r="N499" s="79" t="s">
        <v>166</v>
      </c>
      <c r="O499" s="79" t="s">
        <v>167</v>
      </c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  <c r="AA499" s="79"/>
      <c r="AB499" s="79"/>
    </row>
    <row r="500" spans="2:28" ht="15" customHeight="1">
      <c r="K500" s="79"/>
      <c r="L500" s="80" t="s">
        <v>6</v>
      </c>
      <c r="M500" s="86">
        <v>4.2857142857142865</v>
      </c>
      <c r="N500" s="86">
        <v>2.714285714285714</v>
      </c>
      <c r="O500" s="86">
        <v>5</v>
      </c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  <c r="AA500" s="79"/>
      <c r="AB500" s="79"/>
    </row>
    <row r="501" spans="2:28" ht="15" customHeight="1">
      <c r="K501" s="79"/>
      <c r="L501" s="83" t="s">
        <v>7</v>
      </c>
      <c r="M501" s="87">
        <v>4.916666666666667</v>
      </c>
      <c r="N501" s="87">
        <v>2.3333333333333335</v>
      </c>
      <c r="O501" s="87">
        <v>4.5833333333333339</v>
      </c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  <c r="AA501" s="79"/>
      <c r="AB501" s="79"/>
    </row>
    <row r="502" spans="2:28" ht="15" customHeight="1">
      <c r="K502" s="79"/>
      <c r="L502" s="83" t="s">
        <v>8</v>
      </c>
      <c r="M502" s="87">
        <v>4.2380952380952372</v>
      </c>
      <c r="N502" s="87">
        <v>1.988095238095239</v>
      </c>
      <c r="O502" s="87">
        <v>3.8452380952380949</v>
      </c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  <c r="AA502" s="79"/>
      <c r="AB502" s="79"/>
    </row>
    <row r="503" spans="2:28" ht="15" customHeight="1">
      <c r="K503" s="79"/>
      <c r="L503" s="83" t="s">
        <v>9</v>
      </c>
      <c r="M503" s="87">
        <v>4.628571428571429</v>
      </c>
      <c r="N503" s="87">
        <v>2.5142857142857142</v>
      </c>
      <c r="O503" s="87">
        <v>4.5142857142857142</v>
      </c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  <c r="AA503" s="79"/>
      <c r="AB503" s="79"/>
    </row>
    <row r="504" spans="2:28" ht="15" customHeight="1"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  <c r="AA504" s="79"/>
      <c r="AB504" s="79"/>
    </row>
    <row r="505" spans="2:28" ht="15" customHeight="1"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  <c r="AA505" s="79"/>
      <c r="AB505" s="79"/>
    </row>
    <row r="506" spans="2:28" ht="15" customHeight="1"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  <c r="AA506" s="79"/>
      <c r="AB506" s="79"/>
    </row>
    <row r="507" spans="2:28" ht="15" customHeight="1"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  <c r="AA507" s="79"/>
      <c r="AB507" s="79"/>
    </row>
    <row r="508" spans="2:28" ht="15" customHeight="1"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  <c r="AA508" s="79"/>
      <c r="AB508" s="79"/>
    </row>
    <row r="509" spans="2:28" ht="15" customHeight="1"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  <c r="AA509" s="79"/>
      <c r="AB509" s="79"/>
    </row>
    <row r="510" spans="2:28" ht="15" customHeight="1"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  <c r="AA510" s="79"/>
      <c r="AB510" s="79"/>
    </row>
    <row r="511" spans="2:28" ht="15" customHeight="1"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  <c r="AA511" s="79"/>
      <c r="AB511" s="79"/>
    </row>
    <row r="512" spans="2:28" ht="15" customHeight="1"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  <c r="AA512" s="79"/>
      <c r="AB512" s="79"/>
    </row>
    <row r="513" spans="2:28" ht="15" customHeight="1"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  <c r="AA513" s="79"/>
      <c r="AB513" s="79"/>
    </row>
    <row r="514" spans="2:28" ht="15" customHeight="1"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  <c r="AA514" s="79"/>
      <c r="AB514" s="79"/>
    </row>
    <row r="515" spans="2:28" ht="15" customHeight="1"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  <c r="AA515" s="79"/>
      <c r="AB515" s="79"/>
    </row>
    <row r="516" spans="2:28" ht="15" customHeight="1"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  <c r="AA516" s="79"/>
      <c r="AB516" s="79"/>
    </row>
    <row r="517" spans="2:28" ht="15" customHeight="1"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  <c r="AA517" s="79"/>
      <c r="AB517" s="79"/>
    </row>
    <row r="518" spans="2:28" ht="15" customHeight="1">
      <c r="B518" s="59" t="s">
        <v>168</v>
      </c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  <c r="AA518" s="79"/>
      <c r="AB518" s="79"/>
    </row>
    <row r="519" spans="2:28" ht="15" customHeight="1"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  <c r="AA519" s="79"/>
      <c r="AB519" s="79"/>
    </row>
    <row r="520" spans="2:28" ht="15" customHeight="1">
      <c r="B520" s="5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  <c r="AA520" s="79"/>
      <c r="AB520" s="79"/>
    </row>
    <row r="521" spans="2:28" ht="15" customHeight="1">
      <c r="K521" s="79"/>
      <c r="L521" s="79"/>
      <c r="M521" s="79" t="s">
        <v>169</v>
      </c>
      <c r="N521" s="79" t="s">
        <v>170</v>
      </c>
      <c r="O521" s="79" t="s">
        <v>171</v>
      </c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  <c r="AA521" s="79"/>
      <c r="AB521" s="79"/>
    </row>
    <row r="522" spans="2:28" ht="15" customHeight="1">
      <c r="K522" s="79"/>
      <c r="L522" s="80" t="s">
        <v>6</v>
      </c>
      <c r="M522" s="86">
        <v>5.1428571428571432</v>
      </c>
      <c r="N522" s="86">
        <v>4.2857142857142856</v>
      </c>
      <c r="O522" s="86">
        <v>4.7142857142857144</v>
      </c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  <c r="AA522" s="79"/>
      <c r="AB522" s="79"/>
    </row>
    <row r="523" spans="2:28" ht="15" customHeight="1">
      <c r="K523" s="79"/>
      <c r="L523" s="83" t="s">
        <v>7</v>
      </c>
      <c r="M523" s="87">
        <v>4.75</v>
      </c>
      <c r="N523" s="87">
        <v>4.1666666666666661</v>
      </c>
      <c r="O523" s="87">
        <v>4.0833333333333339</v>
      </c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  <c r="AA523" s="79"/>
      <c r="AB523" s="79"/>
    </row>
    <row r="524" spans="2:28" ht="15" customHeight="1">
      <c r="K524" s="79"/>
      <c r="L524" s="83" t="s">
        <v>8</v>
      </c>
      <c r="M524" s="87">
        <v>4.511904761904761</v>
      </c>
      <c r="N524" s="87">
        <v>2.7500000000000009</v>
      </c>
      <c r="O524" s="87">
        <v>3.2857142857142865</v>
      </c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  <c r="AA524" s="79"/>
      <c r="AB524" s="79"/>
    </row>
    <row r="525" spans="2:28" ht="15" customHeight="1">
      <c r="K525" s="79"/>
      <c r="L525" s="83" t="s">
        <v>9</v>
      </c>
      <c r="M525" s="87">
        <v>4.9714285714285715</v>
      </c>
      <c r="N525" s="87">
        <v>3.9999999999999991</v>
      </c>
      <c r="O525" s="87">
        <v>4.2</v>
      </c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  <c r="AA525" s="79"/>
      <c r="AB525" s="79"/>
    </row>
    <row r="526" spans="2:28" ht="15" customHeight="1"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79"/>
      <c r="AB526" s="79"/>
    </row>
    <row r="527" spans="2:28" ht="15" customHeight="1"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  <c r="AA527" s="79"/>
      <c r="AB527" s="79"/>
    </row>
    <row r="528" spans="2:28" ht="15" customHeight="1"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  <c r="AA528" s="79"/>
      <c r="AB528" s="79"/>
    </row>
    <row r="529" spans="2:28" ht="15" customHeight="1"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  <c r="AA529" s="79"/>
      <c r="AB529" s="79"/>
    </row>
    <row r="530" spans="2:28" ht="15" customHeight="1"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  <c r="AA530" s="79"/>
      <c r="AB530" s="79"/>
    </row>
    <row r="531" spans="2:28" ht="15" customHeight="1"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  <c r="AA531" s="79"/>
      <c r="AB531" s="79"/>
    </row>
    <row r="532" spans="2:28" ht="15" customHeight="1"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  <c r="AA532" s="79"/>
      <c r="AB532" s="79"/>
    </row>
    <row r="533" spans="2:28" ht="15" customHeight="1"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  <c r="AA533" s="79"/>
      <c r="AB533" s="79"/>
    </row>
    <row r="534" spans="2:28" ht="15" customHeight="1"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  <c r="AA534" s="79"/>
      <c r="AB534" s="79"/>
    </row>
    <row r="535" spans="2:28" ht="15" customHeight="1"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  <c r="AA535" s="79"/>
      <c r="AB535" s="79"/>
    </row>
    <row r="536" spans="2:28" ht="15" customHeight="1"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  <c r="AA536" s="79"/>
      <c r="AB536" s="79"/>
    </row>
    <row r="537" spans="2:28" ht="15" customHeight="1"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  <c r="AA537" s="79"/>
      <c r="AB537" s="79"/>
    </row>
    <row r="538" spans="2:28" ht="15" customHeight="1"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  <c r="AA538" s="79"/>
      <c r="AB538" s="79"/>
    </row>
    <row r="539" spans="2:28" ht="15" customHeight="1"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  <c r="AA539" s="79"/>
      <c r="AB539" s="79"/>
    </row>
    <row r="540" spans="2:28" ht="15" customHeight="1"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  <c r="AA540" s="79"/>
      <c r="AB540" s="79"/>
    </row>
    <row r="541" spans="2:28" ht="15" customHeight="1"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  <c r="AA541" s="79"/>
      <c r="AB541" s="79"/>
    </row>
    <row r="542" spans="2:28" ht="15" customHeight="1">
      <c r="B542" s="5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  <c r="AA542" s="79"/>
      <c r="AB542" s="79"/>
    </row>
    <row r="543" spans="2:28" ht="15" customHeight="1"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  <c r="AA543" s="79"/>
      <c r="AB543" s="79"/>
    </row>
    <row r="544" spans="2:28" ht="15" customHeight="1">
      <c r="K544" s="79"/>
      <c r="L544" s="79"/>
      <c r="M544" s="79"/>
      <c r="N544" s="79" t="s">
        <v>172</v>
      </c>
      <c r="O544" s="79" t="s">
        <v>173</v>
      </c>
      <c r="P544" s="79" t="s">
        <v>174</v>
      </c>
      <c r="Q544" s="79"/>
      <c r="R544" s="79"/>
      <c r="S544" s="79"/>
      <c r="T544" s="79"/>
      <c r="U544" s="79"/>
      <c r="V544" s="79"/>
      <c r="W544" s="79"/>
      <c r="X544" s="79"/>
      <c r="Y544" s="79"/>
      <c r="Z544" s="79"/>
      <c r="AA544" s="79"/>
      <c r="AB544" s="79"/>
    </row>
    <row r="545" spans="2:28" ht="15" customHeight="1">
      <c r="B545" s="59" t="s">
        <v>175</v>
      </c>
      <c r="K545" s="79"/>
      <c r="L545" s="79"/>
      <c r="M545" s="80" t="s">
        <v>6</v>
      </c>
      <c r="N545" s="86">
        <v>4.7142857142857144</v>
      </c>
      <c r="O545" s="86">
        <v>4</v>
      </c>
      <c r="P545" s="86">
        <v>4.7142857142857144</v>
      </c>
      <c r="Q545" s="79"/>
      <c r="R545" s="79"/>
      <c r="S545" s="79"/>
      <c r="T545" s="79"/>
      <c r="U545" s="79"/>
      <c r="V545" s="79"/>
      <c r="W545" s="79"/>
      <c r="X545" s="79"/>
      <c r="Y545" s="79"/>
      <c r="Z545" s="79"/>
      <c r="AA545" s="79"/>
      <c r="AB545" s="79"/>
    </row>
    <row r="546" spans="2:28" ht="15" customHeight="1">
      <c r="K546" s="79"/>
      <c r="L546" s="79"/>
      <c r="M546" s="83" t="s">
        <v>7</v>
      </c>
      <c r="N546" s="87">
        <v>5.2500000000000009</v>
      </c>
      <c r="O546" s="87">
        <v>3.5</v>
      </c>
      <c r="P546" s="87">
        <v>5.833333333333333</v>
      </c>
      <c r="Q546" s="79"/>
      <c r="R546" s="79"/>
      <c r="S546" s="79"/>
      <c r="T546" s="79"/>
      <c r="U546" s="79"/>
      <c r="V546" s="79"/>
      <c r="W546" s="79"/>
      <c r="X546" s="79"/>
      <c r="Y546" s="79"/>
      <c r="Z546" s="79"/>
      <c r="AA546" s="79"/>
      <c r="AB546" s="79"/>
    </row>
    <row r="547" spans="2:28" ht="15" customHeight="1">
      <c r="K547" s="79"/>
      <c r="L547" s="79"/>
      <c r="M547" s="83" t="s">
        <v>8</v>
      </c>
      <c r="N547" s="87">
        <v>4.3809523809523796</v>
      </c>
      <c r="O547" s="87">
        <v>2.9642857142857135</v>
      </c>
      <c r="P547" s="87">
        <v>5.7142857142857162</v>
      </c>
      <c r="Q547" s="79"/>
      <c r="R547" s="79"/>
      <c r="S547" s="79"/>
      <c r="T547" s="79"/>
      <c r="U547" s="79"/>
      <c r="V547" s="79"/>
      <c r="W547" s="79"/>
      <c r="X547" s="79"/>
      <c r="Y547" s="79"/>
      <c r="Z547" s="79"/>
      <c r="AA547" s="79"/>
      <c r="AB547" s="79"/>
    </row>
    <row r="548" spans="2:28" ht="15" customHeight="1">
      <c r="K548" s="79"/>
      <c r="L548" s="79"/>
      <c r="M548" s="83" t="s">
        <v>9</v>
      </c>
      <c r="N548" s="87">
        <v>5.1428571428571423</v>
      </c>
      <c r="O548" s="87">
        <v>3.7428571428571433</v>
      </c>
      <c r="P548" s="87">
        <v>5.7428571428571438</v>
      </c>
      <c r="Q548" s="79"/>
      <c r="R548" s="79"/>
      <c r="S548" s="79"/>
      <c r="T548" s="79"/>
      <c r="U548" s="79"/>
      <c r="V548" s="79"/>
      <c r="W548" s="79"/>
      <c r="X548" s="79"/>
      <c r="Y548" s="79"/>
      <c r="Z548" s="79"/>
      <c r="AA548" s="79"/>
      <c r="AB548" s="79"/>
    </row>
    <row r="549" spans="2:28" ht="15" customHeight="1"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  <c r="AA549" s="79"/>
      <c r="AB549" s="79"/>
    </row>
    <row r="550" spans="2:28" ht="15" customHeight="1"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  <c r="AA550" s="79"/>
      <c r="AB550" s="79"/>
    </row>
    <row r="551" spans="2:28" ht="15" customHeight="1"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  <c r="AA551" s="79"/>
      <c r="AB551" s="79"/>
    </row>
    <row r="552" spans="2:28" ht="15" customHeight="1"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  <c r="AA552" s="79"/>
      <c r="AB552" s="79"/>
    </row>
    <row r="553" spans="2:28" ht="15" customHeight="1"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  <c r="AA553" s="79"/>
      <c r="AB553" s="79"/>
    </row>
    <row r="554" spans="2:28" ht="15" customHeight="1"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  <c r="AA554" s="79"/>
      <c r="AB554" s="79"/>
    </row>
    <row r="555" spans="2:28" ht="15" customHeight="1"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  <c r="AA555" s="79"/>
      <c r="AB555" s="79"/>
    </row>
    <row r="556" spans="2:28" ht="15" customHeight="1"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  <c r="AA556" s="79"/>
      <c r="AB556" s="79"/>
    </row>
    <row r="557" spans="2:28" ht="15" customHeight="1"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  <c r="AA557" s="79"/>
      <c r="AB557" s="79"/>
    </row>
    <row r="558" spans="2:28" ht="15" customHeight="1"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  <c r="AA558" s="79"/>
      <c r="AB558" s="79"/>
    </row>
    <row r="559" spans="2:28" ht="15" customHeight="1"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  <c r="AA559" s="79"/>
      <c r="AB559" s="79"/>
    </row>
    <row r="560" spans="2:28" ht="15" customHeight="1"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  <c r="AA560" s="79"/>
      <c r="AB560" s="79"/>
    </row>
    <row r="561" spans="2:28" ht="15" customHeight="1"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  <c r="AA561" s="79"/>
      <c r="AB561" s="79"/>
    </row>
    <row r="562" spans="2:28" ht="15" customHeight="1"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  <c r="AA562" s="79"/>
      <c r="AB562" s="79"/>
    </row>
    <row r="563" spans="2:28" ht="15" customHeight="1"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  <c r="AA563" s="79"/>
      <c r="AB563" s="79"/>
    </row>
    <row r="564" spans="2:28" ht="15" customHeight="1"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  <c r="AA564" s="79"/>
      <c r="AB564" s="79"/>
    </row>
    <row r="565" spans="2:28" ht="15" customHeight="1">
      <c r="K565" s="79"/>
      <c r="L565" s="79"/>
      <c r="M565" s="79" t="s">
        <v>176</v>
      </c>
      <c r="N565" s="79" t="s">
        <v>177</v>
      </c>
      <c r="O565" s="79" t="s">
        <v>178</v>
      </c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  <c r="AA565" s="79"/>
      <c r="AB565" s="79"/>
    </row>
    <row r="566" spans="2:28" ht="15" customHeight="1">
      <c r="K566" s="79"/>
      <c r="L566" s="80" t="s">
        <v>6</v>
      </c>
      <c r="M566" s="86">
        <v>4.7142857142857135</v>
      </c>
      <c r="N566" s="86">
        <v>4.4285714285714288</v>
      </c>
      <c r="O566" s="86">
        <v>5.2857142857142856</v>
      </c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  <c r="AA566" s="79"/>
      <c r="AB566" s="79"/>
    </row>
    <row r="567" spans="2:28" ht="15" customHeight="1">
      <c r="K567" s="79"/>
      <c r="L567" s="83" t="s">
        <v>7</v>
      </c>
      <c r="M567" s="87">
        <v>4.5833333333333339</v>
      </c>
      <c r="N567" s="87">
        <v>3.666666666666667</v>
      </c>
      <c r="O567" s="87">
        <v>4.5</v>
      </c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  <c r="AA567" s="79"/>
      <c r="AB567" s="79"/>
    </row>
    <row r="568" spans="2:28" ht="15" customHeight="1">
      <c r="K568" s="79"/>
      <c r="L568" s="83" t="s">
        <v>8</v>
      </c>
      <c r="M568" s="87">
        <v>4.654761904761906</v>
      </c>
      <c r="N568" s="87">
        <v>3.5595238095238098</v>
      </c>
      <c r="O568" s="87">
        <v>4.4761904761904772</v>
      </c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  <c r="AA568" s="79"/>
      <c r="AB568" s="79"/>
    </row>
    <row r="569" spans="2:28" ht="15" customHeight="1">
      <c r="K569" s="79"/>
      <c r="L569" s="83" t="s">
        <v>9</v>
      </c>
      <c r="M569" s="87">
        <v>5.0571428571428569</v>
      </c>
      <c r="N569" s="87">
        <v>4.2</v>
      </c>
      <c r="O569" s="87">
        <v>4.9428571428571422</v>
      </c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  <c r="AA569" s="79"/>
      <c r="AB569" s="79"/>
    </row>
    <row r="570" spans="2:28" ht="36.75" customHeight="1" thickBot="1">
      <c r="B570" s="90" t="s">
        <v>271</v>
      </c>
      <c r="C570" s="91"/>
      <c r="D570" s="92"/>
      <c r="E570" s="92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103"/>
      <c r="R570" s="103"/>
      <c r="S570" s="103"/>
      <c r="T570" s="79"/>
      <c r="U570" s="79"/>
      <c r="V570" s="79"/>
      <c r="W570" s="79"/>
      <c r="X570" s="79"/>
      <c r="Y570" s="79"/>
      <c r="Z570" s="79"/>
      <c r="AA570" s="79"/>
      <c r="AB570" s="79"/>
    </row>
    <row r="571" spans="2:28" ht="15" customHeight="1">
      <c r="B571" s="51" t="s">
        <v>272</v>
      </c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  <c r="AA571" s="79"/>
      <c r="AB571" s="79"/>
    </row>
    <row r="572" spans="2:28" ht="15" customHeight="1"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  <c r="AA572" s="79"/>
      <c r="AB572" s="79"/>
    </row>
    <row r="573" spans="2:28" ht="15" customHeight="1"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  <c r="AA573" s="79"/>
      <c r="AB573" s="79"/>
    </row>
    <row r="574" spans="2:28" ht="15" customHeight="1"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  <c r="AA574" s="79"/>
      <c r="AB574" s="79"/>
    </row>
    <row r="575" spans="2:28" ht="15" customHeight="1"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  <c r="AA575" s="79"/>
      <c r="AB575" s="79"/>
    </row>
    <row r="576" spans="2:28" ht="15" customHeight="1"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  <c r="AA576" s="79"/>
      <c r="AB576" s="79"/>
    </row>
    <row r="577" spans="2:28" ht="15" customHeight="1">
      <c r="K577" s="79"/>
      <c r="L577" s="79"/>
      <c r="M577" s="79"/>
      <c r="N577" s="79" t="s">
        <v>180</v>
      </c>
      <c r="O577" s="79"/>
      <c r="P577" s="79"/>
      <c r="Q577" s="79"/>
      <c r="R577" s="79" t="s">
        <v>181</v>
      </c>
      <c r="S577" s="79"/>
      <c r="V577" s="79"/>
      <c r="W577" s="79"/>
      <c r="X577" s="79"/>
      <c r="Y577" s="79"/>
      <c r="Z577" s="79"/>
      <c r="AA577" s="79"/>
      <c r="AB577" s="79"/>
    </row>
    <row r="578" spans="2:28" ht="15" customHeight="1">
      <c r="K578" s="79"/>
      <c r="L578" s="79"/>
      <c r="M578" s="79"/>
      <c r="N578" s="79" t="s">
        <v>27</v>
      </c>
      <c r="O578" s="79"/>
      <c r="P578" s="79" t="s">
        <v>27</v>
      </c>
      <c r="Q578" s="79"/>
      <c r="R578" s="79"/>
      <c r="S578" s="79"/>
      <c r="T578" s="79"/>
      <c r="U578" s="79"/>
      <c r="V578" s="79"/>
      <c r="W578" s="79"/>
      <c r="X578" s="79"/>
    </row>
    <row r="579" spans="2:28" ht="15" customHeight="1">
      <c r="K579" s="79"/>
      <c r="L579" s="79"/>
      <c r="M579" s="79"/>
      <c r="N579" s="79" t="s">
        <v>4</v>
      </c>
      <c r="O579" s="79" t="s">
        <v>5</v>
      </c>
      <c r="P579" s="79" t="s">
        <v>4</v>
      </c>
      <c r="Q579" s="79" t="s">
        <v>5</v>
      </c>
      <c r="R579" s="79"/>
      <c r="S579" s="79"/>
      <c r="T579" s="79"/>
      <c r="U579" s="79"/>
      <c r="V579" s="79"/>
      <c r="W579" s="79"/>
      <c r="X579" s="79"/>
    </row>
    <row r="580" spans="2:28" ht="15" customHeight="1">
      <c r="K580" s="79"/>
      <c r="L580" s="79"/>
      <c r="M580" s="80" t="s">
        <v>6</v>
      </c>
      <c r="N580" s="106">
        <v>2</v>
      </c>
      <c r="O580" s="81">
        <v>0.28571428571428575</v>
      </c>
      <c r="P580" s="106">
        <v>0</v>
      </c>
      <c r="Q580" s="82">
        <v>0</v>
      </c>
      <c r="R580" s="79"/>
      <c r="S580" s="79"/>
      <c r="T580" s="79"/>
      <c r="U580" s="79"/>
      <c r="V580" s="79"/>
      <c r="W580" s="79"/>
      <c r="X580" s="79"/>
    </row>
    <row r="581" spans="2:28" ht="15" customHeight="1">
      <c r="K581" s="79"/>
      <c r="L581" s="79"/>
      <c r="M581" s="83" t="s">
        <v>7</v>
      </c>
      <c r="N581" s="107">
        <v>1</v>
      </c>
      <c r="O581" s="84">
        <v>8.3333333333333343E-2</v>
      </c>
      <c r="P581" s="107">
        <v>0</v>
      </c>
      <c r="Q581" s="85">
        <v>0</v>
      </c>
      <c r="R581" s="79"/>
      <c r="S581" s="79"/>
      <c r="T581" s="79"/>
      <c r="U581" s="79"/>
      <c r="V581" s="79"/>
      <c r="W581" s="79"/>
      <c r="X581" s="79"/>
    </row>
    <row r="582" spans="2:28" ht="15" customHeight="1">
      <c r="K582" s="79"/>
      <c r="L582" s="79"/>
      <c r="M582" s="83" t="s">
        <v>8</v>
      </c>
      <c r="N582" s="107">
        <v>6</v>
      </c>
      <c r="O582" s="84">
        <v>7.1428571428571438E-2</v>
      </c>
      <c r="P582" s="107">
        <v>1</v>
      </c>
      <c r="Q582" s="85">
        <v>1.1904761904761904E-2</v>
      </c>
      <c r="R582" s="79"/>
      <c r="S582" s="79"/>
      <c r="T582" s="79"/>
      <c r="U582" s="79"/>
      <c r="V582" s="79"/>
      <c r="W582" s="79"/>
      <c r="X582" s="79"/>
    </row>
    <row r="583" spans="2:28" ht="15" customHeight="1">
      <c r="K583" s="79"/>
      <c r="L583" s="79"/>
      <c r="M583" s="83" t="s">
        <v>9</v>
      </c>
      <c r="N583" s="107">
        <v>2</v>
      </c>
      <c r="O583" s="84">
        <v>5.7142857142857141E-2</v>
      </c>
      <c r="P583" s="107">
        <v>0</v>
      </c>
      <c r="Q583" s="85">
        <v>0</v>
      </c>
      <c r="R583" s="79"/>
      <c r="S583" s="79"/>
      <c r="T583" s="79"/>
      <c r="U583" s="79"/>
      <c r="V583" s="79"/>
      <c r="W583" s="79"/>
      <c r="X583" s="79"/>
    </row>
    <row r="584" spans="2:28" ht="15" customHeight="1"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  <c r="AA584" s="79"/>
      <c r="AB584" s="79"/>
    </row>
    <row r="585" spans="2:28" ht="15" customHeight="1">
      <c r="K585" s="79"/>
      <c r="L585" s="79"/>
      <c r="M585" s="79"/>
      <c r="N585" s="79" t="s">
        <v>294</v>
      </c>
      <c r="O585" s="79" t="s">
        <v>295</v>
      </c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  <c r="AA585" s="79"/>
      <c r="AB585" s="79"/>
    </row>
    <row r="586" spans="2:28" ht="15" customHeight="1">
      <c r="B586" s="59"/>
      <c r="K586" s="79"/>
      <c r="L586" s="79"/>
      <c r="M586" s="80" t="s">
        <v>6</v>
      </c>
      <c r="N586" s="104">
        <v>1</v>
      </c>
      <c r="O586" s="104">
        <v>0</v>
      </c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  <c r="AA586" s="79"/>
      <c r="AB586" s="79"/>
    </row>
    <row r="587" spans="2:28" ht="15" customHeight="1">
      <c r="K587" s="79"/>
      <c r="L587" s="79"/>
      <c r="M587" s="83" t="s">
        <v>7</v>
      </c>
      <c r="N587" s="104">
        <v>1</v>
      </c>
      <c r="O587" s="104">
        <v>0</v>
      </c>
      <c r="P587" s="79"/>
      <c r="Q587" s="79"/>
      <c r="R587" s="79"/>
      <c r="S587" s="79" t="s">
        <v>27</v>
      </c>
      <c r="T587" s="79"/>
      <c r="U587" s="79"/>
      <c r="V587" s="79"/>
      <c r="W587" s="79"/>
      <c r="X587" s="79"/>
      <c r="Y587" s="79"/>
      <c r="Z587" s="79"/>
      <c r="AA587" s="79"/>
      <c r="AB587" s="79"/>
    </row>
    <row r="588" spans="2:28" ht="15" customHeight="1">
      <c r="K588" s="79"/>
      <c r="L588" s="79"/>
      <c r="M588" s="83" t="s">
        <v>8</v>
      </c>
      <c r="N588" s="104">
        <f>6/7</f>
        <v>0.8571428571428571</v>
      </c>
      <c r="O588" s="104">
        <f>1/7</f>
        <v>0.14285714285714285</v>
      </c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  <c r="AA588" s="79"/>
      <c r="AB588" s="79"/>
    </row>
    <row r="589" spans="2:28" ht="15" customHeight="1">
      <c r="K589" s="79"/>
      <c r="L589" s="80"/>
      <c r="M589" s="83" t="s">
        <v>9</v>
      </c>
      <c r="N589" s="105">
        <v>1</v>
      </c>
      <c r="O589" s="104">
        <v>0</v>
      </c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  <c r="AA589" s="79"/>
      <c r="AB589" s="79"/>
    </row>
    <row r="590" spans="2:28" ht="15" customHeight="1">
      <c r="K590" s="79"/>
      <c r="L590" s="83"/>
      <c r="M590" s="84"/>
      <c r="N590" s="85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  <c r="AA590" s="79"/>
      <c r="AB590" s="79"/>
    </row>
    <row r="591" spans="2:28" ht="15" customHeight="1">
      <c r="K591" s="79"/>
      <c r="L591" s="83"/>
      <c r="M591" s="84"/>
      <c r="N591" s="85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  <c r="AA591" s="79"/>
      <c r="AB591" s="79"/>
    </row>
    <row r="592" spans="2:28" ht="15" customHeight="1">
      <c r="K592" s="79"/>
      <c r="L592" s="83"/>
      <c r="M592" s="84"/>
      <c r="N592" s="85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  <c r="AA592" s="79"/>
      <c r="AB592" s="79"/>
    </row>
    <row r="593" spans="2:28" ht="15" customHeight="1"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  <c r="AA593" s="79"/>
      <c r="AB593" s="79"/>
    </row>
    <row r="594" spans="2:28" ht="15" customHeight="1"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  <c r="AA594" s="79"/>
      <c r="AB594" s="79"/>
    </row>
    <row r="595" spans="2:28" ht="15" customHeight="1"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  <c r="AA595" s="79"/>
      <c r="AB595" s="79"/>
    </row>
    <row r="596" spans="2:28" ht="15" customHeight="1"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  <c r="AA596" s="79"/>
      <c r="AB596" s="79"/>
    </row>
    <row r="597" spans="2:28" ht="24" customHeight="1">
      <c r="B597" s="50" t="s">
        <v>273</v>
      </c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  <c r="AA597" s="79"/>
      <c r="AB597" s="79"/>
    </row>
    <row r="598" spans="2:28" ht="15" customHeight="1"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  <c r="AA598" s="79"/>
      <c r="AB598" s="79"/>
    </row>
    <row r="599" spans="2:28" ht="15" customHeight="1">
      <c r="B599" s="59" t="s">
        <v>182</v>
      </c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  <c r="AA599" s="79"/>
      <c r="AB599" s="79"/>
    </row>
    <row r="600" spans="2:28" ht="15" customHeight="1"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  <c r="AA600" s="79"/>
      <c r="AB600" s="79"/>
    </row>
    <row r="601" spans="2:28" ht="15" customHeight="1"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  <c r="AA601" s="79"/>
      <c r="AB601" s="79"/>
    </row>
    <row r="602" spans="2:28" ht="15" customHeight="1"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  <c r="AA602" s="79"/>
      <c r="AB602" s="79"/>
    </row>
    <row r="603" spans="2:28" ht="15" customHeight="1"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  <c r="AA603" s="79"/>
      <c r="AB603" s="79"/>
    </row>
    <row r="604" spans="2:28" ht="15" customHeight="1"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  <c r="AA604" s="79"/>
      <c r="AB604" s="79"/>
    </row>
    <row r="605" spans="2:28" ht="15" customHeight="1"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  <c r="AA605" s="79"/>
      <c r="AB605" s="79"/>
    </row>
    <row r="606" spans="2:28" ht="15" customHeight="1"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  <c r="AA606" s="79"/>
      <c r="AB606" s="79"/>
    </row>
    <row r="607" spans="2:28" ht="15" customHeight="1"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  <c r="AA607" s="79"/>
      <c r="AB607" s="79"/>
    </row>
    <row r="608" spans="2:28" ht="15" customHeight="1">
      <c r="B608" s="59" t="s">
        <v>296</v>
      </c>
      <c r="K608" s="79"/>
      <c r="L608" s="79"/>
      <c r="M608" s="79"/>
      <c r="N608" s="79" t="s">
        <v>183</v>
      </c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  <c r="AA608" s="79"/>
      <c r="AB608" s="79"/>
    </row>
    <row r="609" spans="2:28" ht="15" customHeight="1"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  <c r="AA609" s="79"/>
      <c r="AB609" s="79"/>
    </row>
    <row r="610" spans="2:28" ht="15" customHeight="1">
      <c r="K610" s="79"/>
      <c r="L610" s="79"/>
      <c r="M610" s="79"/>
      <c r="N610" s="79" t="s">
        <v>70</v>
      </c>
      <c r="O610" s="79" t="s">
        <v>71</v>
      </c>
      <c r="P610" s="79" t="s">
        <v>184</v>
      </c>
      <c r="Q610" s="79" t="s">
        <v>185</v>
      </c>
      <c r="R610" s="79"/>
      <c r="S610" s="79"/>
      <c r="T610" s="79"/>
      <c r="U610" s="79"/>
      <c r="V610" s="79"/>
      <c r="W610" s="79"/>
      <c r="X610" s="79"/>
      <c r="Y610" s="79"/>
      <c r="Z610" s="79"/>
      <c r="AA610" s="79"/>
      <c r="AB610" s="79"/>
    </row>
    <row r="611" spans="2:28" ht="15" customHeight="1">
      <c r="K611" s="79"/>
      <c r="L611" s="79"/>
      <c r="M611" s="80" t="s">
        <v>6</v>
      </c>
      <c r="N611" s="81">
        <v>0.5</v>
      </c>
      <c r="O611" s="81">
        <v>0</v>
      </c>
      <c r="P611" s="81">
        <v>0</v>
      </c>
      <c r="Q611" s="82">
        <v>0.5</v>
      </c>
      <c r="R611" s="79"/>
      <c r="S611" s="79"/>
      <c r="T611" s="79"/>
      <c r="U611" s="79"/>
      <c r="V611" s="79"/>
      <c r="W611" s="79"/>
      <c r="X611" s="79"/>
      <c r="Y611" s="79"/>
      <c r="Z611" s="79"/>
      <c r="AA611" s="79"/>
      <c r="AB611" s="79"/>
    </row>
    <row r="612" spans="2:28" ht="15" customHeight="1">
      <c r="K612" s="79"/>
      <c r="L612" s="79"/>
      <c r="M612" s="83" t="s">
        <v>7</v>
      </c>
      <c r="N612" s="84">
        <v>0</v>
      </c>
      <c r="O612" s="84">
        <v>1</v>
      </c>
      <c r="P612" s="84">
        <v>0</v>
      </c>
      <c r="Q612" s="85">
        <v>0</v>
      </c>
      <c r="R612" s="79"/>
      <c r="S612" s="79"/>
      <c r="T612" s="79"/>
      <c r="U612" s="79"/>
      <c r="V612" s="79"/>
      <c r="W612" s="79"/>
      <c r="X612" s="79"/>
      <c r="Y612" s="79"/>
      <c r="Z612" s="79"/>
      <c r="AA612" s="79"/>
      <c r="AB612" s="79"/>
    </row>
    <row r="613" spans="2:28" ht="15" customHeight="1">
      <c r="K613" s="79"/>
      <c r="L613" s="79"/>
      <c r="M613" s="83" t="s">
        <v>8</v>
      </c>
      <c r="N613" s="84">
        <v>0.66666666666666674</v>
      </c>
      <c r="O613" s="84">
        <v>0.16666666666666669</v>
      </c>
      <c r="P613" s="84">
        <v>0.16666666666666669</v>
      </c>
      <c r="Q613" s="85">
        <v>0</v>
      </c>
      <c r="R613" s="79"/>
      <c r="S613" s="79"/>
      <c r="T613" s="79"/>
      <c r="U613" s="79"/>
      <c r="V613" s="79"/>
      <c r="W613" s="79"/>
      <c r="X613" s="79"/>
      <c r="Y613" s="79"/>
      <c r="Z613" s="79"/>
      <c r="AA613" s="79"/>
      <c r="AB613" s="79"/>
    </row>
    <row r="614" spans="2:28" ht="15" customHeight="1">
      <c r="K614" s="79"/>
      <c r="L614" s="79"/>
      <c r="M614" s="83" t="s">
        <v>9</v>
      </c>
      <c r="N614" s="84">
        <v>0.5</v>
      </c>
      <c r="O614" s="84">
        <v>0.5</v>
      </c>
      <c r="P614" s="84">
        <v>0</v>
      </c>
      <c r="Q614" s="85">
        <v>0</v>
      </c>
      <c r="R614" s="79"/>
      <c r="S614" s="79"/>
      <c r="T614" s="79"/>
      <c r="U614" s="79"/>
      <c r="V614" s="79"/>
      <c r="W614" s="79"/>
      <c r="X614" s="79"/>
      <c r="Y614" s="79"/>
      <c r="Z614" s="79"/>
      <c r="AA614" s="79"/>
      <c r="AB614" s="79"/>
    </row>
    <row r="615" spans="2:28" ht="15" customHeight="1"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  <c r="AA615" s="79"/>
      <c r="AB615" s="79"/>
    </row>
    <row r="616" spans="2:28" ht="15" customHeight="1"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  <c r="AA616" s="79"/>
      <c r="AB616" s="79"/>
    </row>
    <row r="617" spans="2:28" ht="15" customHeight="1"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  <c r="AA617" s="79"/>
      <c r="AB617" s="79"/>
    </row>
    <row r="618" spans="2:28" ht="15" customHeight="1"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  <c r="AA618" s="79"/>
      <c r="AB618" s="79"/>
    </row>
    <row r="619" spans="2:28" ht="15" customHeight="1"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  <c r="AA619" s="79"/>
      <c r="AB619" s="79"/>
    </row>
    <row r="620" spans="2:28" ht="15" customHeight="1"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  <c r="AA620" s="79"/>
      <c r="AB620" s="79"/>
    </row>
    <row r="621" spans="2:28" ht="15" customHeight="1">
      <c r="B621" s="59" t="s">
        <v>297</v>
      </c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  <c r="AA621" s="79"/>
      <c r="AB621" s="79"/>
    </row>
    <row r="622" spans="2:28" ht="15" customHeight="1"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  <c r="AA622" s="79"/>
      <c r="AB622" s="79"/>
    </row>
    <row r="623" spans="2:28" ht="15" customHeight="1"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  <c r="AA623" s="79"/>
      <c r="AB623" s="79"/>
    </row>
    <row r="624" spans="2:28" ht="15" customHeight="1"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  <c r="AA624" s="79"/>
      <c r="AB624" s="79"/>
    </row>
    <row r="625" spans="2:28" ht="15" customHeight="1"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  <c r="AA625" s="79"/>
      <c r="AB625" s="79"/>
    </row>
    <row r="626" spans="2:28" ht="15" customHeight="1"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  <c r="AA626" s="79"/>
      <c r="AB626" s="79"/>
    </row>
    <row r="627" spans="2:28" ht="15" customHeight="1"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  <c r="AA627" s="79"/>
      <c r="AB627" s="79"/>
    </row>
    <row r="628" spans="2:28" ht="15" customHeight="1"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  <c r="AA628" s="79"/>
      <c r="AB628" s="79"/>
    </row>
    <row r="629" spans="2:28" ht="15" customHeight="1">
      <c r="K629" s="79"/>
      <c r="L629" s="79"/>
      <c r="M629" s="79" t="s">
        <v>187</v>
      </c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  <c r="AA629" s="79"/>
      <c r="AB629" s="79"/>
    </row>
    <row r="630" spans="2:28" ht="15" customHeight="1">
      <c r="B630" s="59" t="s">
        <v>297</v>
      </c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  <c r="AA630" s="79"/>
      <c r="AB630" s="79"/>
    </row>
    <row r="631" spans="2:28" ht="15" customHeight="1">
      <c r="K631" s="79"/>
      <c r="L631" s="79"/>
      <c r="M631" s="79" t="s">
        <v>188</v>
      </c>
      <c r="N631" s="79" t="s">
        <v>189</v>
      </c>
      <c r="O631" s="79" t="s">
        <v>190</v>
      </c>
      <c r="P631" s="79" t="s">
        <v>191</v>
      </c>
      <c r="Q631" s="79"/>
      <c r="R631" s="79"/>
      <c r="S631" s="79"/>
      <c r="T631" s="79"/>
      <c r="U631" s="79"/>
      <c r="V631" s="79"/>
      <c r="W631" s="79"/>
      <c r="X631" s="79"/>
      <c r="Y631" s="79"/>
      <c r="Z631" s="79"/>
      <c r="AA631" s="79"/>
      <c r="AB631" s="79"/>
    </row>
    <row r="632" spans="2:28" ht="15" customHeight="1">
      <c r="K632" s="79"/>
      <c r="L632" s="80" t="s">
        <v>6</v>
      </c>
      <c r="M632" s="81">
        <v>0</v>
      </c>
      <c r="N632" s="81">
        <v>1</v>
      </c>
      <c r="O632" s="81">
        <v>0</v>
      </c>
      <c r="P632" s="82">
        <v>0</v>
      </c>
      <c r="Q632" s="79"/>
      <c r="R632" s="79"/>
      <c r="S632" s="79"/>
      <c r="T632" s="79"/>
      <c r="U632" s="79"/>
      <c r="V632" s="79"/>
      <c r="W632" s="79"/>
      <c r="X632" s="79"/>
      <c r="Y632" s="79"/>
      <c r="Z632" s="79"/>
      <c r="AA632" s="79"/>
      <c r="AB632" s="79"/>
    </row>
    <row r="633" spans="2:28" ht="15" customHeight="1">
      <c r="K633" s="79"/>
      <c r="L633" s="83" t="s">
        <v>7</v>
      </c>
      <c r="M633" s="84">
        <v>0</v>
      </c>
      <c r="N633" s="84">
        <v>1</v>
      </c>
      <c r="O633" s="84">
        <v>0</v>
      </c>
      <c r="P633" s="85">
        <v>0</v>
      </c>
      <c r="Q633" s="79"/>
      <c r="R633" s="79"/>
      <c r="S633" s="79"/>
      <c r="T633" s="79"/>
      <c r="U633" s="79"/>
      <c r="V633" s="79"/>
      <c r="W633" s="79"/>
      <c r="X633" s="79"/>
      <c r="Y633" s="79"/>
      <c r="Z633" s="79"/>
      <c r="AA633" s="79"/>
      <c r="AB633" s="79"/>
    </row>
    <row r="634" spans="2:28" ht="15" customHeight="1">
      <c r="K634" s="79"/>
      <c r="L634" s="83" t="s">
        <v>8</v>
      </c>
      <c r="M634" s="84">
        <v>0.33333333333333337</v>
      </c>
      <c r="N634" s="84">
        <v>0.66666666666666674</v>
      </c>
      <c r="O634" s="84">
        <v>0</v>
      </c>
      <c r="P634" s="85">
        <v>0</v>
      </c>
      <c r="Q634" s="79"/>
      <c r="R634" s="79"/>
      <c r="S634" s="79"/>
      <c r="T634" s="79"/>
      <c r="U634" s="79"/>
      <c r="V634" s="79"/>
      <c r="W634" s="79"/>
      <c r="X634" s="79"/>
      <c r="Y634" s="79"/>
      <c r="Z634" s="79"/>
      <c r="AA634" s="79"/>
      <c r="AB634" s="79"/>
    </row>
    <row r="635" spans="2:28" ht="15" customHeight="1">
      <c r="K635" s="79"/>
      <c r="L635" s="83" t="s">
        <v>9</v>
      </c>
      <c r="M635" s="84">
        <v>1</v>
      </c>
      <c r="N635" s="84">
        <v>0</v>
      </c>
      <c r="O635" s="84">
        <v>0</v>
      </c>
      <c r="P635" s="85">
        <v>0</v>
      </c>
      <c r="Q635" s="79"/>
      <c r="R635" s="79"/>
      <c r="S635" s="79"/>
      <c r="T635" s="79"/>
      <c r="U635" s="79"/>
      <c r="V635" s="79"/>
      <c r="W635" s="79"/>
      <c r="X635" s="79"/>
      <c r="Y635" s="79"/>
      <c r="Z635" s="79"/>
      <c r="AA635" s="79"/>
      <c r="AB635" s="79"/>
    </row>
    <row r="636" spans="2:28" ht="15" customHeight="1"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  <c r="AA636" s="79"/>
      <c r="AB636" s="79"/>
    </row>
    <row r="637" spans="2:28" ht="15" customHeight="1"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  <c r="AA637" s="79"/>
      <c r="AB637" s="79"/>
    </row>
    <row r="638" spans="2:28" ht="15" customHeight="1"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  <c r="AA638" s="79"/>
      <c r="AB638" s="79"/>
    </row>
    <row r="639" spans="2:28" ht="15" customHeight="1"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  <c r="AA639" s="79"/>
      <c r="AB639" s="79"/>
    </row>
    <row r="640" spans="2:28" ht="15" customHeight="1"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  <c r="AA640" s="79"/>
      <c r="AB640" s="79"/>
    </row>
    <row r="641" spans="2:28" ht="15" customHeight="1"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  <c r="AA641" s="79"/>
      <c r="AB641" s="79"/>
    </row>
    <row r="642" spans="2:28" ht="15" customHeight="1"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  <c r="AA642" s="79"/>
      <c r="AB642" s="79"/>
    </row>
    <row r="643" spans="2:28" ht="15" customHeight="1">
      <c r="B643" s="59" t="s">
        <v>192</v>
      </c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  <c r="AA643" s="79"/>
      <c r="AB643" s="79"/>
    </row>
    <row r="644" spans="2:28" ht="15" customHeight="1"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  <c r="AA644" s="79"/>
      <c r="AB644" s="79"/>
    </row>
    <row r="645" spans="2:28" ht="15" customHeight="1"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  <c r="AA645" s="79"/>
      <c r="AB645" s="79"/>
    </row>
    <row r="646" spans="2:28" ht="15" customHeight="1"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  <c r="AA646" s="79"/>
      <c r="AB646" s="79"/>
    </row>
    <row r="647" spans="2:28" ht="15" customHeight="1"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  <c r="AA647" s="79"/>
      <c r="AB647" s="79"/>
    </row>
    <row r="648" spans="2:28" ht="15" customHeight="1"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  <c r="AA648" s="79"/>
      <c r="AB648" s="79"/>
    </row>
    <row r="649" spans="2:28" ht="15" customHeight="1"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  <c r="AA649" s="79"/>
      <c r="AB649" s="79"/>
    </row>
    <row r="650" spans="2:28" ht="15" customHeight="1">
      <c r="K650" s="79"/>
      <c r="L650" s="79"/>
      <c r="M650" s="79"/>
      <c r="N650" s="79"/>
      <c r="O650" s="79"/>
      <c r="P650" s="79"/>
      <c r="Q650" s="79"/>
      <c r="R650" s="96"/>
      <c r="S650" s="96"/>
      <c r="T650" s="96"/>
      <c r="U650" s="96"/>
      <c r="V650" s="96"/>
      <c r="W650" s="96"/>
      <c r="X650" s="96"/>
      <c r="Y650" s="96"/>
      <c r="Z650" s="96"/>
      <c r="AA650" s="79"/>
      <c r="AB650" s="79"/>
    </row>
    <row r="651" spans="2:28" ht="15" customHeight="1">
      <c r="K651" s="79"/>
      <c r="L651" s="79"/>
      <c r="M651" s="79"/>
      <c r="N651" s="79"/>
      <c r="O651" s="79"/>
      <c r="P651" s="79"/>
      <c r="Q651" s="79"/>
      <c r="R651" s="96"/>
      <c r="S651" s="96"/>
      <c r="T651" s="96"/>
      <c r="U651" s="96"/>
      <c r="V651" s="96"/>
      <c r="W651" s="96"/>
      <c r="X651" s="96"/>
      <c r="Y651" s="96"/>
      <c r="Z651" s="96"/>
      <c r="AA651" s="79"/>
      <c r="AB651" s="79"/>
    </row>
    <row r="652" spans="2:28" ht="15" customHeight="1">
      <c r="K652" s="79"/>
      <c r="L652" s="79"/>
      <c r="M652" s="79"/>
      <c r="N652" s="79"/>
      <c r="O652" s="79"/>
      <c r="P652" s="79"/>
      <c r="Q652" s="79"/>
      <c r="R652" s="96"/>
      <c r="S652" s="96"/>
      <c r="T652" s="96"/>
      <c r="U652" s="96"/>
      <c r="V652" s="96"/>
      <c r="W652" s="96"/>
      <c r="X652" s="96"/>
      <c r="Y652" s="96"/>
      <c r="Z652" s="96"/>
      <c r="AA652" s="79"/>
      <c r="AB652" s="79"/>
    </row>
    <row r="653" spans="2:28" ht="15" customHeight="1">
      <c r="K653" s="79"/>
      <c r="L653" s="79"/>
      <c r="M653" s="79"/>
      <c r="N653" s="79" t="s">
        <v>193</v>
      </c>
      <c r="O653" s="79" t="s">
        <v>194</v>
      </c>
      <c r="P653" s="79" t="s">
        <v>201</v>
      </c>
      <c r="Q653" s="79" t="s">
        <v>46</v>
      </c>
      <c r="R653" s="96"/>
      <c r="S653" s="79"/>
      <c r="T653" s="79"/>
    </row>
    <row r="654" spans="2:28" ht="15" customHeight="1">
      <c r="K654" s="79"/>
      <c r="L654" s="79"/>
      <c r="M654" s="80" t="s">
        <v>6</v>
      </c>
      <c r="N654" s="81">
        <v>0</v>
      </c>
      <c r="O654" s="81">
        <v>0</v>
      </c>
      <c r="P654" s="81">
        <v>0</v>
      </c>
      <c r="Q654" s="81">
        <v>1</v>
      </c>
      <c r="R654" s="96"/>
      <c r="S654" s="79"/>
      <c r="T654" s="79"/>
    </row>
    <row r="655" spans="2:28" ht="15" customHeight="1">
      <c r="K655" s="79"/>
      <c r="L655" s="79"/>
      <c r="M655" s="83" t="s">
        <v>7</v>
      </c>
      <c r="N655" s="84">
        <v>0</v>
      </c>
      <c r="O655" s="84">
        <v>0</v>
      </c>
      <c r="P655" s="84">
        <v>0</v>
      </c>
      <c r="Q655" s="84">
        <v>1</v>
      </c>
      <c r="R655" s="96"/>
      <c r="S655" s="79"/>
      <c r="T655" s="79"/>
    </row>
    <row r="656" spans="2:28" ht="15" customHeight="1">
      <c r="K656" s="79"/>
      <c r="L656" s="79"/>
      <c r="M656" s="83" t="s">
        <v>8</v>
      </c>
      <c r="N656" s="84">
        <f>2.5/12.2</f>
        <v>0.20491803278688525</v>
      </c>
      <c r="O656" s="84">
        <v>0.105</v>
      </c>
      <c r="P656" s="84">
        <v>0.105</v>
      </c>
      <c r="Q656" s="84">
        <v>0.58499999999999996</v>
      </c>
      <c r="R656" s="96"/>
      <c r="S656" s="79"/>
      <c r="T656" s="79"/>
    </row>
    <row r="657" spans="2:28" ht="15" customHeight="1">
      <c r="K657" s="79"/>
      <c r="L657" s="79"/>
      <c r="M657" s="83" t="s">
        <v>9</v>
      </c>
      <c r="N657" s="84">
        <v>0.255</v>
      </c>
      <c r="O657" s="84">
        <v>0.255</v>
      </c>
      <c r="P657" s="84">
        <v>0</v>
      </c>
      <c r="Q657" s="84">
        <v>0.49</v>
      </c>
      <c r="R657" s="96"/>
      <c r="S657" s="79"/>
      <c r="T657" s="79"/>
    </row>
    <row r="658" spans="2:28" ht="15" customHeight="1">
      <c r="K658" s="79"/>
      <c r="L658" s="79"/>
      <c r="M658" s="79"/>
      <c r="N658" s="79"/>
      <c r="O658" s="79"/>
      <c r="P658" s="79"/>
      <c r="Q658" s="79"/>
      <c r="R658" s="96"/>
      <c r="S658" s="96"/>
      <c r="T658" s="96"/>
      <c r="U658" s="96"/>
      <c r="V658" s="96"/>
      <c r="W658" s="96"/>
      <c r="X658" s="96"/>
      <c r="Y658" s="96"/>
      <c r="Z658" s="96"/>
      <c r="AA658" s="79"/>
      <c r="AB658" s="79"/>
    </row>
    <row r="659" spans="2:28" ht="15" customHeight="1"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  <c r="AA659" s="79"/>
      <c r="AB659" s="79"/>
    </row>
    <row r="660" spans="2:28" ht="15" customHeight="1"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  <c r="AA660" s="79"/>
      <c r="AB660" s="79"/>
    </row>
    <row r="661" spans="2:28" ht="15" customHeight="1"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  <c r="AA661" s="79"/>
      <c r="AB661" s="79"/>
    </row>
    <row r="662" spans="2:28" ht="15" customHeight="1"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  <c r="AA662" s="79"/>
      <c r="AB662" s="79"/>
    </row>
    <row r="663" spans="2:28" ht="15" customHeight="1"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  <c r="AA663" s="79"/>
      <c r="AB663" s="79"/>
    </row>
    <row r="664" spans="2:28" ht="15" customHeight="1"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  <c r="AA664" s="79"/>
      <c r="AB664" s="79"/>
    </row>
    <row r="665" spans="2:28" ht="15" customHeight="1"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  <c r="AA665" s="79"/>
      <c r="AB665" s="79"/>
    </row>
    <row r="666" spans="2:28" ht="15" customHeight="1"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  <c r="AA666" s="79"/>
      <c r="AB666" s="79"/>
    </row>
    <row r="667" spans="2:28" ht="15" customHeight="1"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  <c r="AA667" s="79"/>
      <c r="AB667" s="79"/>
    </row>
    <row r="668" spans="2:28" ht="15" customHeight="1"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  <c r="AA668" s="79"/>
      <c r="AB668" s="79"/>
    </row>
    <row r="669" spans="2:28" ht="20.25" customHeight="1">
      <c r="B669" s="50" t="s">
        <v>274</v>
      </c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  <c r="AA669" s="79"/>
      <c r="AB669" s="79"/>
    </row>
    <row r="670" spans="2:28" ht="24.75" customHeight="1">
      <c r="B670" s="59" t="s">
        <v>213</v>
      </c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  <c r="AA670" s="79"/>
      <c r="AB670" s="79"/>
    </row>
    <row r="671" spans="2:28" ht="15" customHeight="1"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  <c r="AA671" s="79"/>
      <c r="AB671" s="79"/>
    </row>
    <row r="672" spans="2:28" ht="15" customHeight="1"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  <c r="AA672" s="79"/>
      <c r="AB672" s="79"/>
    </row>
    <row r="673" spans="11:28" ht="15" customHeight="1"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  <c r="AA673" s="79"/>
      <c r="AB673" s="79"/>
    </row>
    <row r="674" spans="11:28" ht="15" customHeight="1">
      <c r="K674" s="79"/>
      <c r="L674" s="79"/>
      <c r="M674" s="79" t="s">
        <v>214</v>
      </c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  <c r="AA674" s="79"/>
      <c r="AB674" s="79"/>
    </row>
    <row r="675" spans="11:28" ht="15" customHeight="1"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  <c r="AA675" s="79"/>
      <c r="AB675" s="79"/>
    </row>
    <row r="676" spans="11:28" ht="15" customHeight="1">
      <c r="K676" s="79"/>
      <c r="L676" s="79"/>
      <c r="M676" s="79" t="s">
        <v>215</v>
      </c>
      <c r="N676" s="79" t="s">
        <v>216</v>
      </c>
      <c r="O676" s="79" t="s">
        <v>47</v>
      </c>
      <c r="P676" s="79"/>
      <c r="Q676" s="79"/>
      <c r="R676" s="79" t="s">
        <v>5</v>
      </c>
      <c r="S676" s="79"/>
      <c r="T676" s="79"/>
      <c r="U676" s="79"/>
      <c r="V676" s="79"/>
      <c r="W676" s="79"/>
      <c r="X676" s="79"/>
      <c r="Y676" s="79"/>
      <c r="Z676" s="79"/>
      <c r="AA676" s="79"/>
      <c r="AB676" s="79"/>
    </row>
    <row r="677" spans="11:28" ht="15" customHeight="1">
      <c r="K677" s="79"/>
      <c r="L677" s="80" t="s">
        <v>8</v>
      </c>
      <c r="M677" s="81">
        <v>1</v>
      </c>
      <c r="N677" s="81">
        <v>0</v>
      </c>
      <c r="O677" s="82">
        <v>0</v>
      </c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  <c r="AA677" s="79"/>
      <c r="AB677" s="79"/>
    </row>
    <row r="678" spans="11:28" ht="15" customHeight="1"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  <c r="AA678" s="79"/>
      <c r="AB678" s="79"/>
    </row>
    <row r="679" spans="11:28" ht="15" customHeight="1"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  <c r="AA679" s="79"/>
      <c r="AB679" s="79"/>
    </row>
    <row r="680" spans="11:28" ht="15" customHeight="1"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  <c r="AA680" s="79"/>
      <c r="AB680" s="79"/>
    </row>
    <row r="681" spans="11:28" ht="15" customHeight="1"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  <c r="AA681" s="79"/>
      <c r="AB681" s="79"/>
    </row>
    <row r="682" spans="11:28" ht="15" customHeight="1"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  <c r="AA682" s="79"/>
      <c r="AB682" s="79"/>
    </row>
    <row r="683" spans="11:28" ht="15" customHeight="1"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  <c r="AA683" s="79"/>
      <c r="AB683" s="79"/>
    </row>
    <row r="684" spans="11:28" ht="15" customHeight="1"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79"/>
      <c r="AB684" s="79"/>
    </row>
    <row r="685" spans="11:28" ht="15" customHeight="1"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  <c r="AA685" s="79"/>
      <c r="AB685" s="79"/>
    </row>
    <row r="686" spans="11:28" ht="15" customHeight="1"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  <c r="AA686" s="79"/>
      <c r="AB686" s="79"/>
    </row>
    <row r="687" spans="11:28" ht="15" customHeight="1"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  <c r="AA687" s="79"/>
      <c r="AB687" s="79"/>
    </row>
    <row r="688" spans="11:28" ht="15" customHeight="1"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  <c r="AA688" s="79"/>
      <c r="AB688" s="79"/>
    </row>
    <row r="689" spans="2:28" ht="15" customHeight="1"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  <c r="AA689" s="79"/>
      <c r="AB689" s="79"/>
    </row>
    <row r="690" spans="2:28" ht="15" customHeight="1"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  <c r="AA690" s="79"/>
      <c r="AB690" s="79"/>
    </row>
    <row r="691" spans="2:28" ht="24" customHeight="1">
      <c r="B691" s="50" t="s">
        <v>319</v>
      </c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  <c r="AA691" s="79"/>
      <c r="AB691" s="79"/>
    </row>
    <row r="692" spans="2:28" ht="21.75" customHeight="1">
      <c r="B692" s="59" t="s">
        <v>298</v>
      </c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  <c r="AA692" s="79"/>
      <c r="AB692" s="79"/>
    </row>
    <row r="693" spans="2:28" ht="15" customHeight="1"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  <c r="AA693" s="79"/>
      <c r="AB693" s="79"/>
    </row>
    <row r="694" spans="2:28" ht="15" customHeight="1"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  <c r="AA694" s="79"/>
      <c r="AB694" s="79"/>
    </row>
    <row r="695" spans="2:28" ht="15" customHeight="1"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  <c r="AA695" s="79"/>
      <c r="AB695" s="79"/>
    </row>
    <row r="696" spans="2:28" ht="15" customHeight="1"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  <c r="AA696" s="79"/>
      <c r="AB696" s="79"/>
    </row>
    <row r="697" spans="2:28" ht="15" customHeight="1">
      <c r="K697" s="79"/>
      <c r="L697" s="79"/>
      <c r="M697" s="79"/>
      <c r="N697" s="79" t="s">
        <v>299</v>
      </c>
      <c r="O697" s="79" t="s">
        <v>300</v>
      </c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  <c r="AA697" s="79"/>
      <c r="AB697" s="79"/>
    </row>
    <row r="698" spans="2:28" ht="15" customHeight="1">
      <c r="K698" s="79"/>
      <c r="L698" s="79"/>
      <c r="M698" s="80" t="s">
        <v>6</v>
      </c>
      <c r="N698" s="81">
        <v>0.7142857142857143</v>
      </c>
      <c r="O698" s="82">
        <v>1</v>
      </c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  <c r="AA698" s="79"/>
      <c r="AB698" s="79"/>
    </row>
    <row r="699" spans="2:28" ht="15" customHeight="1">
      <c r="K699" s="79"/>
      <c r="L699" s="79"/>
      <c r="M699" s="83" t="s">
        <v>7</v>
      </c>
      <c r="N699" s="84">
        <v>0.75</v>
      </c>
      <c r="O699" s="85">
        <v>0.91666666666666674</v>
      </c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  <c r="AA699" s="79"/>
      <c r="AB699" s="79"/>
    </row>
    <row r="700" spans="2:28" ht="15" customHeight="1">
      <c r="K700" s="79"/>
      <c r="L700" s="79"/>
      <c r="M700" s="83" t="s">
        <v>8</v>
      </c>
      <c r="N700" s="84">
        <v>0.81927710843373491</v>
      </c>
      <c r="O700" s="85">
        <v>0.84337349397590355</v>
      </c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  <c r="AA700" s="79"/>
      <c r="AB700" s="79"/>
    </row>
    <row r="701" spans="2:28" ht="15" customHeight="1">
      <c r="K701" s="79"/>
      <c r="L701" s="79"/>
      <c r="M701" s="83" t="s">
        <v>9</v>
      </c>
      <c r="N701" s="84">
        <v>0.65714285714285703</v>
      </c>
      <c r="O701" s="85">
        <v>0.8</v>
      </c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  <c r="AA701" s="79"/>
      <c r="AB701" s="79"/>
    </row>
    <row r="702" spans="2:28" ht="15" customHeight="1"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  <c r="AA702" s="79"/>
      <c r="AB702" s="79"/>
    </row>
    <row r="703" spans="2:28" ht="15" customHeight="1"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  <c r="AA703" s="79"/>
      <c r="AB703" s="79"/>
    </row>
    <row r="704" spans="2:28" ht="15" customHeight="1"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  <c r="AA704" s="79"/>
      <c r="AB704" s="79"/>
    </row>
    <row r="705" spans="2:30" ht="15" customHeight="1"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  <c r="AA705" s="79"/>
      <c r="AB705" s="79"/>
    </row>
    <row r="706" spans="2:30" ht="15" customHeight="1"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  <c r="AA706" s="79"/>
      <c r="AB706" s="79"/>
    </row>
    <row r="707" spans="2:30" ht="15" customHeight="1"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  <c r="AA707" s="79"/>
      <c r="AB707" s="79"/>
    </row>
    <row r="708" spans="2:30" ht="15" customHeight="1"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  <c r="AA708" s="79"/>
      <c r="AB708" s="79"/>
    </row>
    <row r="709" spans="2:30" ht="15" customHeight="1"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  <c r="AA709" s="79"/>
      <c r="AB709" s="79"/>
    </row>
    <row r="710" spans="2:30" ht="15" customHeight="1"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  <c r="AA710" s="79"/>
      <c r="AB710" s="79"/>
    </row>
    <row r="711" spans="2:30" ht="15" customHeight="1"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  <c r="AA711" s="79"/>
      <c r="AB711" s="79"/>
    </row>
    <row r="712" spans="2:30" ht="15" customHeight="1"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  <c r="AA712" s="79"/>
      <c r="AB712" s="79"/>
    </row>
    <row r="713" spans="2:30" ht="15" customHeight="1">
      <c r="B713" s="59" t="s">
        <v>301</v>
      </c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  <c r="AA713" s="79"/>
      <c r="AB713" s="79"/>
    </row>
    <row r="714" spans="2:30" ht="15" customHeight="1"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  <c r="AA714" s="79"/>
      <c r="AB714" s="79"/>
    </row>
    <row r="715" spans="2:30" ht="15" customHeight="1"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  <c r="AA715" s="79"/>
      <c r="AB715" s="79"/>
    </row>
    <row r="716" spans="2:30" ht="15" customHeight="1"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  <c r="AA716" s="79"/>
      <c r="AB716" s="79"/>
    </row>
    <row r="717" spans="2:30" ht="15" customHeight="1"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  <c r="AA717" s="79"/>
      <c r="AB717" s="79"/>
      <c r="AC717" s="79"/>
      <c r="AD717" s="79"/>
    </row>
    <row r="718" spans="2:30" ht="15" customHeight="1">
      <c r="B718" s="59"/>
      <c r="K718" s="79"/>
      <c r="L718" s="79"/>
      <c r="M718" s="79" t="s">
        <v>221</v>
      </c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  <c r="AA718" s="79"/>
      <c r="AB718" s="79"/>
      <c r="AC718" s="79"/>
      <c r="AD718" s="79"/>
    </row>
    <row r="719" spans="2:30" ht="15" customHeight="1"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  <c r="AA719" s="79"/>
      <c r="AB719" s="79"/>
      <c r="AC719" s="79"/>
      <c r="AD719" s="79"/>
    </row>
    <row r="720" spans="2:30" ht="15" customHeight="1">
      <c r="K720" s="79"/>
      <c r="L720" s="79"/>
      <c r="M720" s="79" t="s">
        <v>26</v>
      </c>
      <c r="N720" s="79" t="s">
        <v>223</v>
      </c>
      <c r="O720" s="79" t="s">
        <v>224</v>
      </c>
      <c r="P720" s="79" t="s">
        <v>225</v>
      </c>
      <c r="Q720" s="79" t="s">
        <v>226</v>
      </c>
      <c r="R720" s="79" t="s">
        <v>227</v>
      </c>
      <c r="S720" s="79"/>
      <c r="T720" s="79"/>
      <c r="U720" s="79"/>
      <c r="V720" s="79"/>
      <c r="W720" s="79"/>
      <c r="X720" s="79"/>
      <c r="Y720" s="79"/>
      <c r="Z720" s="79"/>
      <c r="AA720" s="79"/>
      <c r="AB720" s="79"/>
      <c r="AC720" s="79"/>
      <c r="AD720" s="79"/>
    </row>
    <row r="721" spans="11:30" ht="15" customHeight="1">
      <c r="K721" s="79"/>
      <c r="L721" s="80" t="s">
        <v>6</v>
      </c>
      <c r="M721" s="81">
        <v>0.57142857142857151</v>
      </c>
      <c r="N721" s="79"/>
      <c r="O721" s="79" t="s">
        <v>221</v>
      </c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  <c r="AA721" s="79" t="s">
        <v>222</v>
      </c>
      <c r="AB721" s="79"/>
      <c r="AC721" s="79"/>
      <c r="AD721" s="79"/>
    </row>
    <row r="722" spans="11:30" ht="15" customHeight="1">
      <c r="K722" s="79"/>
      <c r="L722" s="83" t="s">
        <v>7</v>
      </c>
      <c r="M722" s="84">
        <v>0.5</v>
      </c>
      <c r="N722" s="79"/>
      <c r="O722" s="79" t="s">
        <v>26</v>
      </c>
      <c r="P722" s="360" t="s">
        <v>27</v>
      </c>
      <c r="Q722" s="360"/>
      <c r="R722" s="360"/>
      <c r="S722" s="360"/>
      <c r="T722" s="360"/>
      <c r="U722" s="360" t="s">
        <v>222</v>
      </c>
      <c r="V722" s="360"/>
      <c r="W722" s="79"/>
      <c r="X722" s="79"/>
      <c r="Y722" s="79" t="s">
        <v>227</v>
      </c>
      <c r="Z722" s="79"/>
      <c r="AA722" s="79" t="s">
        <v>112</v>
      </c>
      <c r="AB722" s="79"/>
      <c r="AC722" s="79" t="s">
        <v>113</v>
      </c>
      <c r="AD722" s="79"/>
    </row>
    <row r="723" spans="11:30" ht="15" customHeight="1">
      <c r="K723" s="79"/>
      <c r="L723" s="83" t="s">
        <v>8</v>
      </c>
      <c r="M723" s="84">
        <v>0.26190476190476192</v>
      </c>
      <c r="N723" s="79"/>
      <c r="O723" s="79"/>
      <c r="P723" s="79" t="s">
        <v>320</v>
      </c>
      <c r="Q723" s="79" t="s">
        <v>321</v>
      </c>
      <c r="R723" s="79" t="s">
        <v>322</v>
      </c>
      <c r="S723" s="79" t="s">
        <v>323</v>
      </c>
      <c r="T723" s="79" t="s">
        <v>47</v>
      </c>
      <c r="U723" s="79" t="s">
        <v>26</v>
      </c>
      <c r="V723" s="79" t="s">
        <v>324</v>
      </c>
      <c r="W723" s="79"/>
      <c r="X723" s="79"/>
      <c r="Y723" s="79"/>
      <c r="Z723" s="79"/>
      <c r="AA723" s="79"/>
      <c r="AB723" s="79"/>
      <c r="AC723" s="79"/>
      <c r="AD723" s="79"/>
    </row>
    <row r="724" spans="11:30" ht="15" customHeight="1">
      <c r="K724" s="79"/>
      <c r="L724" s="83" t="s">
        <v>9</v>
      </c>
      <c r="M724" s="84">
        <v>0.37142857142857144</v>
      </c>
      <c r="N724" s="80" t="s">
        <v>6</v>
      </c>
      <c r="O724" s="81">
        <v>0.57142857142857151</v>
      </c>
      <c r="P724" s="81">
        <v>0.14285714285714288</v>
      </c>
      <c r="Q724" s="81">
        <v>0</v>
      </c>
      <c r="R724" s="81">
        <v>0</v>
      </c>
      <c r="S724" s="81">
        <v>0.14285714285714288</v>
      </c>
      <c r="T724" s="81">
        <v>0.14285714285714288</v>
      </c>
      <c r="U724" s="81">
        <v>0.66666666666666674</v>
      </c>
      <c r="V724" s="82">
        <v>0.33333333333333337</v>
      </c>
      <c r="W724" s="79"/>
      <c r="X724" s="79"/>
      <c r="Y724" s="79"/>
      <c r="Z724" s="79"/>
      <c r="AA724" s="79"/>
      <c r="AB724" s="79"/>
      <c r="AC724" s="79"/>
      <c r="AD724" s="79"/>
    </row>
    <row r="725" spans="11:30" ht="15" customHeight="1">
      <c r="K725" s="79"/>
      <c r="L725" s="79"/>
      <c r="M725" s="79"/>
      <c r="N725" s="83" t="s">
        <v>7</v>
      </c>
      <c r="O725" s="84">
        <v>0.5</v>
      </c>
      <c r="P725" s="84">
        <v>0</v>
      </c>
      <c r="Q725" s="84">
        <v>8.3333333333333343E-2</v>
      </c>
      <c r="R725" s="84">
        <v>0.33333333333333337</v>
      </c>
      <c r="S725" s="84">
        <v>0</v>
      </c>
      <c r="T725" s="84">
        <v>8.3333333333333343E-2</v>
      </c>
      <c r="U725" s="84">
        <v>0.5</v>
      </c>
      <c r="V725" s="85">
        <v>0.5</v>
      </c>
      <c r="W725" s="79"/>
      <c r="X725" s="79"/>
      <c r="Y725" s="79"/>
      <c r="Z725" s="79"/>
      <c r="AA725" s="79"/>
      <c r="AB725" s="79"/>
      <c r="AC725" s="79"/>
      <c r="AD725" s="79"/>
    </row>
    <row r="726" spans="11:30" ht="15" customHeight="1">
      <c r="K726" s="79"/>
      <c r="L726" s="79"/>
      <c r="M726" s="79"/>
      <c r="N726" s="83" t="s">
        <v>8</v>
      </c>
      <c r="O726" s="84">
        <v>0.26190476190476192</v>
      </c>
      <c r="P726" s="84">
        <v>0.13095238095238096</v>
      </c>
      <c r="Q726" s="84">
        <v>3.5714285714285719E-2</v>
      </c>
      <c r="R726" s="84">
        <v>0.41666666666666663</v>
      </c>
      <c r="S726" s="84">
        <v>7.1428571428571438E-2</v>
      </c>
      <c r="T726" s="84">
        <v>8.3333333333333343E-2</v>
      </c>
      <c r="U726" s="84">
        <v>0.70967741935483875</v>
      </c>
      <c r="V726" s="85">
        <v>0.29032258064516125</v>
      </c>
      <c r="W726" s="79"/>
      <c r="X726" s="79"/>
      <c r="Y726" s="79"/>
      <c r="Z726" s="79"/>
      <c r="AA726" s="79"/>
      <c r="AB726" s="79"/>
      <c r="AC726" s="79"/>
      <c r="AD726" s="79"/>
    </row>
    <row r="727" spans="11:30" ht="15" customHeight="1">
      <c r="K727" s="79"/>
      <c r="L727" s="79"/>
      <c r="M727" s="79"/>
      <c r="N727" s="83" t="s">
        <v>9</v>
      </c>
      <c r="O727" s="84">
        <v>0.37142857142857144</v>
      </c>
      <c r="P727" s="84">
        <v>0.17142857142857143</v>
      </c>
      <c r="Q727" s="84">
        <v>5.7142857142857141E-2</v>
      </c>
      <c r="R727" s="84">
        <v>0.31428571428571428</v>
      </c>
      <c r="S727" s="84">
        <v>5.7142857142857141E-2</v>
      </c>
      <c r="T727" s="84">
        <v>2.8571428571428571E-2</v>
      </c>
      <c r="U727" s="84">
        <v>0.59090909090909094</v>
      </c>
      <c r="V727" s="85">
        <v>0.40909090909090906</v>
      </c>
      <c r="W727" s="79"/>
      <c r="X727" s="79"/>
      <c r="Y727" s="79"/>
      <c r="Z727" s="79"/>
      <c r="AA727" s="79"/>
      <c r="AB727" s="79"/>
      <c r="AC727" s="79"/>
      <c r="AD727" s="79"/>
    </row>
    <row r="728" spans="11:30" ht="15" customHeight="1"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  <c r="AA728" s="79"/>
      <c r="AB728" s="79"/>
      <c r="AC728" s="79"/>
      <c r="AD728" s="79"/>
    </row>
    <row r="729" spans="11:30" ht="15" customHeight="1"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  <c r="AA729" s="79"/>
      <c r="AB729" s="79"/>
      <c r="AC729" s="79"/>
      <c r="AD729" s="79"/>
    </row>
    <row r="730" spans="11:30" ht="15" customHeight="1"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  <c r="AA730" s="79"/>
      <c r="AB730" s="79"/>
      <c r="AC730" s="79"/>
      <c r="AD730" s="79"/>
    </row>
    <row r="731" spans="11:30" ht="15" customHeight="1"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  <c r="AA731" s="79"/>
      <c r="AB731" s="79"/>
      <c r="AC731" s="79"/>
      <c r="AD731" s="79"/>
    </row>
    <row r="732" spans="11:30" ht="15" customHeight="1"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  <c r="AA732" s="79"/>
      <c r="AB732" s="79"/>
    </row>
    <row r="733" spans="11:30" ht="15" customHeight="1"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  <c r="AA733" s="79"/>
      <c r="AB733" s="79"/>
    </row>
    <row r="734" spans="11:30" ht="15" customHeight="1"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  <c r="AA734" s="79"/>
      <c r="AB734" s="79"/>
    </row>
    <row r="735" spans="11:30" ht="15" customHeight="1"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  <c r="AA735" s="79"/>
      <c r="AB735" s="79"/>
    </row>
    <row r="736" spans="11:30" ht="15" customHeight="1"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  <c r="AA736" s="79"/>
      <c r="AB736" s="79"/>
    </row>
    <row r="737" spans="2:28" ht="15" customHeight="1"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  <c r="AA737" s="79"/>
      <c r="AB737" s="79"/>
    </row>
    <row r="738" spans="2:28" ht="15" customHeight="1"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  <c r="AA738" s="79"/>
      <c r="AB738" s="79"/>
    </row>
    <row r="739" spans="2:28" ht="15" customHeight="1">
      <c r="B739" s="59" t="s">
        <v>228</v>
      </c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  <c r="AA739" s="79"/>
      <c r="AB739" s="79"/>
    </row>
    <row r="740" spans="2:28" ht="15" customHeight="1">
      <c r="K740" s="79"/>
      <c r="L740" s="79"/>
      <c r="M740" s="79"/>
      <c r="N740" s="79" t="s">
        <v>229</v>
      </c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  <c r="AA740" s="79"/>
      <c r="AB740" s="79"/>
    </row>
    <row r="741" spans="2:28" ht="15" customHeight="1"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  <c r="AA741" s="79"/>
      <c r="AB741" s="79"/>
    </row>
    <row r="742" spans="2:28" ht="15" customHeight="1">
      <c r="K742" s="79"/>
      <c r="L742" s="79"/>
      <c r="M742" s="79"/>
      <c r="N742" s="79" t="s">
        <v>26</v>
      </c>
      <c r="O742" s="79" t="s">
        <v>230</v>
      </c>
      <c r="P742" s="79" t="s">
        <v>231</v>
      </c>
      <c r="Q742" s="79" t="s">
        <v>232</v>
      </c>
      <c r="R742" s="79"/>
      <c r="S742" s="79"/>
      <c r="T742" s="79"/>
      <c r="U742" s="79"/>
      <c r="V742" s="79"/>
      <c r="W742" s="79"/>
      <c r="X742" s="79"/>
      <c r="Y742" s="79"/>
      <c r="Z742" s="79"/>
      <c r="AA742" s="79"/>
      <c r="AB742" s="79"/>
    </row>
    <row r="743" spans="2:28" ht="15" customHeight="1">
      <c r="K743" s="79"/>
      <c r="L743" s="79"/>
      <c r="M743" s="80" t="s">
        <v>6</v>
      </c>
      <c r="N743" s="81">
        <v>0.7142857142857143</v>
      </c>
      <c r="O743" s="81">
        <v>0</v>
      </c>
      <c r="P743" s="81">
        <v>0.28571428571428575</v>
      </c>
      <c r="Q743" s="82">
        <v>0</v>
      </c>
      <c r="R743" s="79"/>
      <c r="S743" s="79"/>
      <c r="T743" s="79"/>
      <c r="U743" s="79"/>
      <c r="V743" s="79"/>
      <c r="W743" s="79"/>
      <c r="X743" s="79"/>
      <c r="Y743" s="79"/>
      <c r="Z743" s="79"/>
      <c r="AA743" s="79"/>
      <c r="AB743" s="79"/>
    </row>
    <row r="744" spans="2:28" ht="15" customHeight="1">
      <c r="K744" s="79"/>
      <c r="L744" s="79"/>
      <c r="M744" s="79"/>
      <c r="N744" s="79" t="s">
        <v>229</v>
      </c>
      <c r="O744" s="79"/>
      <c r="P744" s="79"/>
      <c r="Q744" s="79"/>
      <c r="R744" s="79"/>
      <c r="S744" s="79"/>
      <c r="V744" s="79"/>
      <c r="W744" s="79"/>
      <c r="X744" s="79"/>
      <c r="Y744" s="79"/>
      <c r="Z744" s="79"/>
      <c r="AA744" s="79"/>
      <c r="AB744" s="79"/>
    </row>
    <row r="745" spans="2:28" ht="15" customHeight="1">
      <c r="K745" s="79"/>
      <c r="L745" s="79"/>
      <c r="M745" s="79"/>
      <c r="N745" s="79" t="s">
        <v>26</v>
      </c>
      <c r="O745" s="360" t="s">
        <v>27</v>
      </c>
      <c r="P745" s="360"/>
      <c r="Q745" s="360"/>
      <c r="R745" s="79"/>
      <c r="S745" s="79"/>
      <c r="V745" s="79"/>
      <c r="W745" s="79"/>
      <c r="X745" s="79"/>
      <c r="Y745" s="79"/>
      <c r="Z745" s="79"/>
      <c r="AA745" s="79"/>
      <c r="AB745" s="79"/>
    </row>
    <row r="746" spans="2:28" ht="15" customHeight="1">
      <c r="K746" s="79"/>
      <c r="L746" s="79"/>
      <c r="M746" s="79"/>
      <c r="N746" s="79"/>
      <c r="O746" s="79" t="s">
        <v>325</v>
      </c>
      <c r="P746" s="79" t="s">
        <v>326</v>
      </c>
      <c r="Q746" s="79" t="s">
        <v>232</v>
      </c>
      <c r="R746" s="79"/>
      <c r="S746" s="79"/>
      <c r="T746" s="79"/>
      <c r="U746" s="79"/>
      <c r="V746" s="79"/>
      <c r="W746" s="79"/>
      <c r="X746" s="79"/>
    </row>
    <row r="747" spans="2:28" ht="15" customHeight="1">
      <c r="K747" s="79"/>
      <c r="L747" s="79"/>
      <c r="M747" s="80" t="s">
        <v>6</v>
      </c>
      <c r="N747" s="81">
        <v>0.7142857142857143</v>
      </c>
      <c r="O747" s="81">
        <v>0</v>
      </c>
      <c r="P747" s="81">
        <v>0.28571428571428575</v>
      </c>
      <c r="Q747" s="82">
        <v>0</v>
      </c>
      <c r="R747" s="79"/>
      <c r="S747" s="79"/>
      <c r="T747" s="79"/>
      <c r="U747" s="79"/>
      <c r="V747" s="79"/>
      <c r="W747" s="79"/>
      <c r="X747" s="79"/>
    </row>
    <row r="748" spans="2:28" ht="15" customHeight="1">
      <c r="K748" s="79"/>
      <c r="L748" s="79"/>
      <c r="M748" s="83" t="s">
        <v>7</v>
      </c>
      <c r="N748" s="84">
        <v>0.41666666666666663</v>
      </c>
      <c r="O748" s="84">
        <v>0.16666666666666669</v>
      </c>
      <c r="P748" s="84">
        <v>0.16666666666666669</v>
      </c>
      <c r="Q748" s="85">
        <v>0.25</v>
      </c>
      <c r="R748" s="79"/>
      <c r="S748" s="79"/>
      <c r="T748" s="79"/>
      <c r="U748" s="79"/>
      <c r="V748" s="79"/>
      <c r="W748" s="79"/>
      <c r="X748" s="79"/>
    </row>
    <row r="749" spans="2:28" ht="15" customHeight="1">
      <c r="K749" s="79"/>
      <c r="L749" s="79"/>
      <c r="M749" s="83" t="s">
        <v>8</v>
      </c>
      <c r="N749" s="84">
        <v>0.30952380952380953</v>
      </c>
      <c r="O749" s="84">
        <v>0.30952380952380953</v>
      </c>
      <c r="P749" s="84">
        <v>0.16666666666666669</v>
      </c>
      <c r="Q749" s="85">
        <v>0.21428571428571427</v>
      </c>
      <c r="R749" s="79"/>
      <c r="S749" s="79"/>
      <c r="T749" s="79"/>
      <c r="U749" s="79"/>
      <c r="V749" s="79"/>
      <c r="W749" s="79"/>
      <c r="X749" s="79"/>
    </row>
    <row r="750" spans="2:28" ht="15" customHeight="1">
      <c r="K750" s="79"/>
      <c r="L750" s="79"/>
      <c r="M750" s="83" t="s">
        <v>9</v>
      </c>
      <c r="N750" s="84">
        <v>0.4</v>
      </c>
      <c r="O750" s="84">
        <v>0.4</v>
      </c>
      <c r="P750" s="84">
        <v>8.5714285714285715E-2</v>
      </c>
      <c r="Q750" s="85">
        <v>0.11428571428571428</v>
      </c>
      <c r="R750" s="79"/>
      <c r="S750" s="79"/>
      <c r="T750" s="79"/>
      <c r="U750" s="79"/>
      <c r="V750" s="79"/>
      <c r="W750" s="79"/>
      <c r="X750" s="79"/>
    </row>
    <row r="751" spans="2:28" ht="15" customHeight="1"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  <c r="AA751" s="79"/>
      <c r="AB751" s="79"/>
    </row>
    <row r="752" spans="2:28" ht="15" customHeight="1"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  <c r="AA752" s="79"/>
      <c r="AB752" s="79"/>
    </row>
    <row r="753" spans="2:28" ht="15" customHeight="1"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  <c r="AA753" s="79"/>
      <c r="AB753" s="79"/>
    </row>
    <row r="754" spans="2:28" ht="15" customHeight="1"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  <c r="AA754" s="79"/>
      <c r="AB754" s="79"/>
    </row>
    <row r="755" spans="2:28" ht="15" customHeight="1"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  <c r="AA755" s="79"/>
      <c r="AB755" s="79"/>
    </row>
    <row r="756" spans="2:28" ht="15" customHeight="1"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  <c r="AA756" s="79"/>
      <c r="AB756" s="79"/>
    </row>
    <row r="757" spans="2:28" ht="15" customHeight="1"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  <c r="AA757" s="79"/>
      <c r="AB757" s="79"/>
    </row>
    <row r="758" spans="2:28" ht="15" customHeight="1"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  <c r="AA758" s="79"/>
      <c r="AB758" s="79"/>
    </row>
    <row r="759" spans="2:28" ht="15" customHeight="1"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  <c r="AA759" s="79"/>
      <c r="AB759" s="79"/>
    </row>
    <row r="760" spans="2:28" ht="15" customHeight="1"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  <c r="AA760" s="79"/>
      <c r="AB760" s="79"/>
    </row>
    <row r="761" spans="2:28" ht="24" customHeight="1">
      <c r="B761" s="50" t="s">
        <v>276</v>
      </c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  <c r="AA761" s="79"/>
      <c r="AB761" s="79"/>
    </row>
    <row r="762" spans="2:28" ht="22.5" customHeight="1">
      <c r="B762" s="59" t="s">
        <v>302</v>
      </c>
      <c r="K762" s="79"/>
      <c r="L762" s="79"/>
      <c r="M762" s="79"/>
      <c r="N762" s="79" t="s">
        <v>234</v>
      </c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  <c r="AA762" s="79"/>
      <c r="AB762" s="79"/>
    </row>
    <row r="763" spans="2:28" ht="15" customHeight="1"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  <c r="AA763" s="79"/>
      <c r="AB763" s="79"/>
    </row>
    <row r="764" spans="2:28" ht="15" customHeight="1">
      <c r="K764" s="79"/>
      <c r="L764" s="79"/>
      <c r="M764" s="79"/>
      <c r="N764" s="79" t="s">
        <v>235</v>
      </c>
      <c r="O764" s="79" t="s">
        <v>236</v>
      </c>
      <c r="P764" s="79" t="s">
        <v>237</v>
      </c>
      <c r="Q764" s="79" t="s">
        <v>238</v>
      </c>
      <c r="R764" s="79"/>
      <c r="S764" s="79"/>
      <c r="T764" s="79"/>
      <c r="U764" s="79"/>
      <c r="V764" s="79"/>
      <c r="W764" s="79"/>
      <c r="X764" s="79"/>
      <c r="Y764" s="79"/>
      <c r="Z764" s="79"/>
      <c r="AA764" s="79"/>
      <c r="AB764" s="79"/>
    </row>
    <row r="765" spans="2:28" ht="15" customHeight="1">
      <c r="K765" s="79"/>
      <c r="L765" s="79"/>
      <c r="M765" s="80" t="s">
        <v>6</v>
      </c>
      <c r="N765" s="81">
        <v>0.57142857142857151</v>
      </c>
      <c r="O765" s="81">
        <v>0.42857142857142855</v>
      </c>
      <c r="P765" s="81">
        <v>0</v>
      </c>
      <c r="Q765" s="82">
        <v>0</v>
      </c>
      <c r="R765" s="79"/>
      <c r="S765" s="79"/>
      <c r="T765" s="79"/>
      <c r="U765" s="79"/>
      <c r="V765" s="79"/>
      <c r="W765" s="79"/>
      <c r="X765" s="79"/>
      <c r="Y765" s="79"/>
      <c r="Z765" s="79"/>
      <c r="AA765" s="79"/>
      <c r="AB765" s="79"/>
    </row>
    <row r="766" spans="2:28" ht="15" customHeight="1">
      <c r="K766" s="79"/>
      <c r="L766" s="79"/>
      <c r="M766" s="83" t="s">
        <v>7</v>
      </c>
      <c r="N766" s="84">
        <v>0.5</v>
      </c>
      <c r="O766" s="84">
        <v>0.5</v>
      </c>
      <c r="P766" s="84">
        <v>0</v>
      </c>
      <c r="Q766" s="85">
        <v>0</v>
      </c>
      <c r="R766" s="79"/>
      <c r="S766" s="79"/>
      <c r="T766" s="79"/>
      <c r="U766" s="79"/>
      <c r="V766" s="79"/>
      <c r="W766" s="79"/>
      <c r="X766" s="79"/>
      <c r="Y766" s="79"/>
      <c r="Z766" s="79"/>
      <c r="AA766" s="79"/>
      <c r="AB766" s="79"/>
    </row>
    <row r="767" spans="2:28" ht="15" customHeight="1">
      <c r="K767" s="79"/>
      <c r="L767" s="79"/>
      <c r="M767" s="83" t="s">
        <v>8</v>
      </c>
      <c r="N767" s="84">
        <v>0.75</v>
      </c>
      <c r="O767" s="84">
        <v>0.23809523809523811</v>
      </c>
      <c r="P767" s="84">
        <v>1.1904761904761904E-2</v>
      </c>
      <c r="Q767" s="85">
        <v>0</v>
      </c>
      <c r="R767" s="79"/>
      <c r="S767" s="79"/>
      <c r="T767" s="79"/>
      <c r="U767" s="79"/>
      <c r="V767" s="79"/>
      <c r="W767" s="79"/>
      <c r="X767" s="79"/>
      <c r="Y767" s="79"/>
      <c r="Z767" s="79"/>
      <c r="AA767" s="79"/>
      <c r="AB767" s="79"/>
    </row>
    <row r="768" spans="2:28" ht="15" customHeight="1">
      <c r="K768" s="79"/>
      <c r="L768" s="79"/>
      <c r="M768" s="83" t="s">
        <v>9</v>
      </c>
      <c r="N768" s="84">
        <v>0.44117647058823528</v>
      </c>
      <c r="O768" s="84">
        <v>0.55882352941176472</v>
      </c>
      <c r="P768" s="84">
        <v>0</v>
      </c>
      <c r="Q768" s="85">
        <v>0</v>
      </c>
      <c r="R768" s="79"/>
      <c r="S768" s="79"/>
      <c r="T768" s="79"/>
      <c r="U768" s="79"/>
      <c r="V768" s="79"/>
      <c r="W768" s="79"/>
      <c r="X768" s="79"/>
      <c r="Y768" s="79"/>
      <c r="Z768" s="79"/>
      <c r="AA768" s="79"/>
      <c r="AB768" s="79"/>
    </row>
    <row r="769" spans="2:28" ht="15" customHeight="1"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  <c r="AA769" s="79"/>
      <c r="AB769" s="79"/>
    </row>
    <row r="770" spans="2:28" ht="15" customHeight="1"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  <c r="AA770" s="79"/>
      <c r="AB770" s="79"/>
    </row>
    <row r="771" spans="2:28" ht="15" customHeight="1"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  <c r="AA771" s="79"/>
      <c r="AB771" s="79"/>
    </row>
    <row r="772" spans="2:28" ht="15" customHeight="1"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  <c r="AA772" s="79"/>
      <c r="AB772" s="79"/>
    </row>
    <row r="773" spans="2:28" ht="15" customHeight="1"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  <c r="AA773" s="79"/>
      <c r="AB773" s="79"/>
    </row>
    <row r="774" spans="2:28" ht="15" customHeight="1"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  <c r="AA774" s="79"/>
      <c r="AB774" s="79"/>
    </row>
    <row r="775" spans="2:28" ht="15" customHeight="1"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  <c r="AA775" s="79"/>
      <c r="AB775" s="79"/>
    </row>
    <row r="776" spans="2:28" ht="15" customHeight="1"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  <c r="AA776" s="79"/>
      <c r="AB776" s="79"/>
    </row>
    <row r="777" spans="2:28" ht="15" customHeight="1"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  <c r="AA777" s="79"/>
      <c r="AB777" s="79"/>
    </row>
    <row r="778" spans="2:28" ht="15" customHeight="1"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  <c r="AA778" s="79"/>
      <c r="AB778" s="79"/>
    </row>
    <row r="779" spans="2:28" ht="15" customHeight="1"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  <c r="AA779" s="79"/>
      <c r="AB779" s="79"/>
    </row>
    <row r="780" spans="2:28" ht="15" customHeight="1"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  <c r="AA780" s="79"/>
      <c r="AB780" s="79"/>
    </row>
    <row r="781" spans="2:28" ht="15" customHeight="1"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  <c r="AA781" s="79"/>
      <c r="AB781" s="79"/>
    </row>
    <row r="782" spans="2:28" ht="15" customHeight="1"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  <c r="AA782" s="79"/>
      <c r="AB782" s="79"/>
    </row>
    <row r="783" spans="2:28" ht="15" customHeight="1"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  <c r="AA783" s="79"/>
      <c r="AB783" s="79"/>
    </row>
    <row r="784" spans="2:28" ht="15" customHeight="1">
      <c r="B784" s="59" t="s">
        <v>239</v>
      </c>
      <c r="K784" s="79"/>
      <c r="L784" s="79"/>
      <c r="M784" s="79"/>
      <c r="N784" s="79" t="s">
        <v>304</v>
      </c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  <c r="AA784" s="79"/>
      <c r="AB784" s="79"/>
    </row>
    <row r="785" spans="11:28" ht="15" customHeight="1"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  <c r="AA785" s="79"/>
      <c r="AB785" s="79"/>
    </row>
    <row r="786" spans="11:28" ht="15" customHeight="1">
      <c r="K786" s="79"/>
      <c r="L786" s="79"/>
      <c r="M786" s="79"/>
      <c r="N786" s="79" t="s">
        <v>305</v>
      </c>
      <c r="O786" s="79" t="s">
        <v>306</v>
      </c>
      <c r="P786" s="79" t="s">
        <v>307</v>
      </c>
      <c r="Q786" s="79" t="s">
        <v>308</v>
      </c>
      <c r="R786" s="79" t="s">
        <v>309</v>
      </c>
      <c r="S786" s="79"/>
      <c r="T786" s="79"/>
      <c r="U786" s="79"/>
      <c r="V786" s="79"/>
      <c r="W786" s="79"/>
      <c r="X786" s="79"/>
      <c r="Y786" s="79"/>
      <c r="Z786" s="79"/>
      <c r="AA786" s="79"/>
      <c r="AB786" s="79"/>
    </row>
    <row r="787" spans="11:28" ht="15" customHeight="1">
      <c r="K787" s="79"/>
      <c r="L787" s="79"/>
      <c r="M787" s="88" t="s">
        <v>6</v>
      </c>
      <c r="N787" s="89">
        <v>0.8571428571428571</v>
      </c>
      <c r="O787" s="89">
        <v>0.14285714285714288</v>
      </c>
      <c r="P787" s="89">
        <v>0</v>
      </c>
      <c r="Q787" s="89">
        <v>0</v>
      </c>
      <c r="R787" s="89">
        <v>0</v>
      </c>
      <c r="S787" s="79"/>
      <c r="T787" s="79"/>
      <c r="U787" s="79"/>
      <c r="V787" s="79"/>
      <c r="W787" s="79"/>
      <c r="X787" s="79"/>
      <c r="Y787" s="79"/>
      <c r="Z787" s="79"/>
      <c r="AA787" s="79"/>
      <c r="AB787" s="79"/>
    </row>
    <row r="788" spans="11:28" ht="15" customHeight="1">
      <c r="K788" s="79"/>
      <c r="L788" s="79"/>
      <c r="M788" s="88" t="s">
        <v>7</v>
      </c>
      <c r="N788" s="89">
        <v>0.16666666666666669</v>
      </c>
      <c r="O788" s="89">
        <v>0.16666666666666669</v>
      </c>
      <c r="P788" s="89">
        <v>0.25</v>
      </c>
      <c r="Q788" s="89">
        <v>0.16666666666666669</v>
      </c>
      <c r="R788" s="89">
        <v>0.25</v>
      </c>
      <c r="S788" s="79"/>
      <c r="T788" s="79"/>
      <c r="U788" s="79"/>
      <c r="V788" s="79"/>
      <c r="W788" s="79"/>
      <c r="X788" s="79"/>
      <c r="Y788" s="79"/>
      <c r="Z788" s="79"/>
      <c r="AA788" s="79"/>
      <c r="AB788" s="79"/>
    </row>
    <row r="789" spans="11:28" ht="15" customHeight="1">
      <c r="K789" s="79"/>
      <c r="L789" s="79"/>
      <c r="M789" s="88" t="s">
        <v>8</v>
      </c>
      <c r="N789" s="89">
        <v>0.19277108433734941</v>
      </c>
      <c r="O789" s="89">
        <v>7.2289156626506021E-2</v>
      </c>
      <c r="P789" s="89">
        <v>0.12048192771084337</v>
      </c>
      <c r="Q789" s="89">
        <v>0.3253012048192771</v>
      </c>
      <c r="R789" s="89">
        <v>0.28915662650602408</v>
      </c>
      <c r="S789" s="79"/>
      <c r="T789" s="79"/>
      <c r="U789" s="79"/>
      <c r="V789" s="79"/>
      <c r="W789" s="79"/>
      <c r="X789" s="79"/>
      <c r="Y789" s="79"/>
      <c r="Z789" s="79"/>
      <c r="AA789" s="79"/>
      <c r="AB789" s="79"/>
    </row>
    <row r="790" spans="11:28" ht="15" customHeight="1">
      <c r="K790" s="79"/>
      <c r="L790" s="79"/>
      <c r="M790" s="88" t="s">
        <v>9</v>
      </c>
      <c r="N790" s="89">
        <v>0.2</v>
      </c>
      <c r="O790" s="89">
        <v>8.5714285714285715E-2</v>
      </c>
      <c r="P790" s="89">
        <v>0.2</v>
      </c>
      <c r="Q790" s="89">
        <v>0.2</v>
      </c>
      <c r="R790" s="89">
        <v>0.31428571428571428</v>
      </c>
      <c r="S790" s="79"/>
      <c r="T790" s="79"/>
      <c r="U790" s="79"/>
      <c r="V790" s="79"/>
      <c r="W790" s="79"/>
      <c r="X790" s="79"/>
      <c r="Y790" s="79"/>
      <c r="Z790" s="79"/>
      <c r="AA790" s="79"/>
      <c r="AB790" s="79"/>
    </row>
    <row r="791" spans="11:28" ht="15" customHeight="1"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  <c r="AA791" s="79"/>
      <c r="AB791" s="79"/>
    </row>
    <row r="792" spans="11:28" ht="15" customHeight="1"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  <c r="AA792" s="79"/>
      <c r="AB792" s="79"/>
    </row>
    <row r="793" spans="11:28" ht="15" customHeight="1"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  <c r="AA793" s="79"/>
      <c r="AB793" s="79"/>
    </row>
    <row r="794" spans="11:28" ht="15" customHeight="1"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  <c r="AA794" s="79"/>
      <c r="AB794" s="79"/>
    </row>
    <row r="795" spans="11:28" ht="15" customHeight="1"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  <c r="AA795" s="79"/>
      <c r="AB795" s="79"/>
    </row>
    <row r="796" spans="11:28" ht="15" customHeight="1"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  <c r="AA796" s="79"/>
      <c r="AB796" s="79"/>
    </row>
    <row r="797" spans="11:28" ht="15" customHeight="1"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  <c r="AA797" s="79"/>
      <c r="AB797" s="79"/>
    </row>
    <row r="798" spans="11:28" ht="15" customHeight="1"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  <c r="AA798" s="79"/>
      <c r="AB798" s="79"/>
    </row>
    <row r="799" spans="11:28" ht="15" customHeight="1"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  <c r="AA799" s="79"/>
      <c r="AB799" s="79"/>
    </row>
    <row r="800" spans="11:28" ht="15" customHeight="1"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  <c r="AA800" s="79"/>
      <c r="AB800" s="79"/>
    </row>
    <row r="801" spans="11:28" ht="15" customHeight="1"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  <c r="AA801" s="79"/>
      <c r="AB801" s="79"/>
    </row>
    <row r="802" spans="11:28" ht="15" customHeight="1"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  <c r="AA802" s="79"/>
      <c r="AB802" s="79"/>
    </row>
    <row r="803" spans="11:28" ht="15" customHeight="1"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  <c r="AA803" s="79"/>
      <c r="AB803" s="79"/>
    </row>
    <row r="804" spans="11:28" ht="15" customHeight="1"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  <c r="AA804" s="79"/>
      <c r="AB804" s="79"/>
    </row>
    <row r="805" spans="11:28" ht="15" customHeight="1"/>
    <row r="806" spans="11:28" ht="15" customHeight="1"/>
    <row r="807" spans="11:28" ht="15" customHeight="1"/>
    <row r="808" spans="11:28" ht="15" customHeight="1"/>
    <row r="809" spans="11:28" ht="15" customHeight="1"/>
    <row r="810" spans="11:28" ht="15" customHeight="1"/>
    <row r="811" spans="11:28" ht="15" customHeight="1"/>
    <row r="812" spans="11:28" ht="15" customHeight="1"/>
    <row r="813" spans="11:28" ht="15" customHeight="1"/>
    <row r="814" spans="11:28" ht="15" customHeight="1"/>
    <row r="815" spans="11:28" ht="15" customHeight="1"/>
    <row r="816" spans="11:28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</sheetData>
  <mergeCells count="14">
    <mergeCell ref="O745:Q745"/>
    <mergeCell ref="U722:V722"/>
    <mergeCell ref="P722:T722"/>
    <mergeCell ref="B1:Q1"/>
    <mergeCell ref="O482:AC482"/>
    <mergeCell ref="Q171:R171"/>
    <mergeCell ref="Q170:R170"/>
    <mergeCell ref="S171:T171"/>
    <mergeCell ref="S170:T170"/>
    <mergeCell ref="U171:V171"/>
    <mergeCell ref="U170:V170"/>
    <mergeCell ref="S181:T181"/>
    <mergeCell ref="U181:V181"/>
    <mergeCell ref="W181:X18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4"/>
  <sheetViews>
    <sheetView showGridLines="0" zoomScale="90" zoomScaleNormal="90" workbookViewId="0"/>
  </sheetViews>
  <sheetFormatPr defaultColWidth="9.140625" defaultRowHeight="15"/>
  <cols>
    <col min="1" max="1" width="9.140625" style="123"/>
    <col min="2" max="2" width="4" style="123" customWidth="1"/>
    <col min="3" max="16384" width="9.140625" style="123"/>
  </cols>
  <sheetData>
    <row r="1" spans="1:20" s="118" customFormat="1" ht="18.75" customHeight="1">
      <c r="A1" s="120"/>
    </row>
    <row r="2" spans="1:20" s="118" customFormat="1" ht="47.25" customHeight="1">
      <c r="A2" s="144"/>
      <c r="B2" s="299" t="s">
        <v>240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</row>
    <row r="3" spans="1:20" s="118" customFormat="1" ht="18.75" customHeight="1">
      <c r="A3" s="120"/>
    </row>
    <row r="4" spans="1:20" s="118" customFormat="1" ht="18.75" customHeight="1">
      <c r="A4" s="120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20"/>
    </row>
    <row r="5" spans="1:20" s="118" customFormat="1" ht="33.75" customHeight="1" thickBot="1">
      <c r="A5" s="120"/>
      <c r="B5" s="145" t="s">
        <v>368</v>
      </c>
      <c r="C5" s="146"/>
      <c r="D5" s="146"/>
      <c r="E5" s="147"/>
      <c r="F5" s="147"/>
      <c r="G5" s="147"/>
      <c r="H5" s="147"/>
      <c r="I5" s="145"/>
      <c r="J5" s="146"/>
      <c r="K5" s="146"/>
      <c r="L5" s="147"/>
      <c r="M5" s="147"/>
      <c r="N5" s="147"/>
    </row>
    <row r="6" spans="1:20" s="118" customFormat="1" ht="18.75" customHeight="1">
      <c r="A6" s="120"/>
      <c r="C6" s="119"/>
    </row>
    <row r="7" spans="1:20" s="118" customFormat="1" ht="18.75" customHeight="1">
      <c r="A7" s="120"/>
      <c r="C7" s="119"/>
    </row>
    <row r="8" spans="1:20" s="118" customFormat="1" ht="18.75" customHeight="1">
      <c r="A8" s="120"/>
      <c r="C8" s="119"/>
    </row>
    <row r="9" spans="1:20" s="118" customFormat="1" ht="18.75" customHeight="1">
      <c r="A9" s="120"/>
      <c r="C9" s="119"/>
    </row>
    <row r="10" spans="1:20" s="118" customFormat="1" ht="18.75" customHeight="1">
      <c r="A10" s="120"/>
      <c r="C10" s="119"/>
    </row>
    <row r="11" spans="1:20" s="154" customFormat="1" ht="32.25" thickBot="1">
      <c r="A11" s="148"/>
      <c r="B11" s="149" t="s">
        <v>264</v>
      </c>
      <c r="C11" s="150"/>
      <c r="D11" s="151"/>
      <c r="E11" s="151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3"/>
      <c r="R11" s="153"/>
      <c r="S11" s="153"/>
      <c r="T11" s="148"/>
    </row>
    <row r="14" spans="1:20" ht="21">
      <c r="C14" s="155" t="s">
        <v>369</v>
      </c>
    </row>
    <row r="44" spans="3:3">
      <c r="C44" s="129"/>
    </row>
    <row r="49" spans="2:19" ht="32.25" thickBot="1">
      <c r="B49" s="149" t="s">
        <v>266</v>
      </c>
      <c r="C49" s="156"/>
      <c r="D49" s="157"/>
      <c r="E49" s="157"/>
      <c r="F49" s="158"/>
      <c r="G49" s="158"/>
      <c r="H49" s="158"/>
      <c r="I49" s="152"/>
      <c r="J49" s="152"/>
      <c r="K49" s="152"/>
      <c r="L49" s="152"/>
      <c r="M49" s="152"/>
      <c r="N49" s="152"/>
      <c r="O49" s="152"/>
      <c r="P49" s="152"/>
      <c r="Q49" s="153"/>
      <c r="R49" s="153"/>
      <c r="S49" s="153"/>
    </row>
    <row r="50" spans="2:19" s="118" customFormat="1" ht="18.75" customHeight="1">
      <c r="J50" s="120"/>
      <c r="K50" s="120"/>
      <c r="L50" s="120"/>
      <c r="M50" s="120"/>
      <c r="N50" s="120"/>
      <c r="O50" s="120"/>
      <c r="P50" s="120"/>
      <c r="Q50" s="120"/>
      <c r="R50" s="120"/>
    </row>
    <row r="51" spans="2:19" s="118" customFormat="1" ht="18.75" customHeight="1">
      <c r="J51" s="120"/>
      <c r="K51" s="120"/>
      <c r="L51" s="120"/>
      <c r="M51" s="120"/>
      <c r="N51" s="120"/>
      <c r="O51" s="120"/>
      <c r="P51" s="120"/>
      <c r="Q51" s="120"/>
      <c r="R51" s="120"/>
    </row>
    <row r="52" spans="2:19" s="118" customFormat="1" ht="18.75" customHeight="1">
      <c r="C52" s="159" t="s">
        <v>267</v>
      </c>
      <c r="D52" s="160"/>
      <c r="E52" s="160"/>
      <c r="F52" s="161"/>
      <c r="G52" s="161"/>
      <c r="H52" s="161"/>
      <c r="I52" s="161"/>
      <c r="J52" s="161"/>
      <c r="K52" s="161"/>
      <c r="L52" s="161"/>
      <c r="M52" s="161"/>
      <c r="N52" s="120"/>
      <c r="O52" s="120"/>
      <c r="P52" s="120"/>
      <c r="Q52" s="120"/>
      <c r="R52" s="120"/>
    </row>
    <row r="53" spans="2:19" s="118" customFormat="1" ht="18.75" customHeight="1">
      <c r="C53" s="159"/>
      <c r="D53" s="160"/>
      <c r="E53" s="160"/>
      <c r="F53" s="161"/>
      <c r="G53" s="161"/>
      <c r="H53" s="161"/>
      <c r="I53" s="161"/>
      <c r="J53" s="161"/>
      <c r="K53" s="161"/>
      <c r="L53" s="161"/>
      <c r="M53" s="161"/>
      <c r="N53" s="120"/>
      <c r="O53" s="120"/>
      <c r="P53" s="120"/>
      <c r="Q53" s="120"/>
      <c r="R53" s="120"/>
    </row>
    <row r="54" spans="2:19" s="118" customFormat="1" ht="18.75" customHeight="1">
      <c r="C54" s="159"/>
      <c r="D54" s="160"/>
      <c r="E54" s="160"/>
      <c r="F54" s="161"/>
      <c r="G54" s="161"/>
      <c r="H54" s="161"/>
      <c r="I54" s="161"/>
      <c r="J54" s="161"/>
      <c r="K54" s="161"/>
      <c r="L54" s="161"/>
      <c r="M54" s="161"/>
      <c r="N54" s="120"/>
      <c r="O54" s="120"/>
      <c r="P54" s="120"/>
      <c r="Q54" s="120"/>
      <c r="R54" s="120"/>
    </row>
    <row r="56" spans="2:19" ht="21">
      <c r="C56" s="155" t="s">
        <v>370</v>
      </c>
    </row>
    <row r="87" spans="3:18">
      <c r="C87" s="129"/>
    </row>
    <row r="92" spans="3:18" s="118" customFormat="1" ht="18.75" customHeight="1">
      <c r="C92" s="159" t="s">
        <v>268</v>
      </c>
      <c r="D92" s="160"/>
      <c r="E92" s="160"/>
      <c r="F92" s="161"/>
      <c r="G92" s="161"/>
      <c r="H92" s="161"/>
      <c r="I92" s="161"/>
      <c r="J92" s="161"/>
      <c r="K92" s="161"/>
      <c r="L92" s="161"/>
      <c r="M92" s="161"/>
      <c r="N92" s="120"/>
      <c r="O92" s="120"/>
      <c r="P92" s="120"/>
      <c r="Q92" s="120"/>
      <c r="R92" s="120"/>
    </row>
    <row r="95" spans="3:18" ht="21">
      <c r="C95" s="155" t="s">
        <v>371</v>
      </c>
    </row>
    <row r="117" spans="3:3">
      <c r="C117" s="129"/>
    </row>
    <row r="134" spans="3:5">
      <c r="E134" s="123" t="s">
        <v>372</v>
      </c>
    </row>
    <row r="140" spans="3:5" ht="21">
      <c r="C140" s="155" t="s">
        <v>55</v>
      </c>
    </row>
    <row r="172" spans="3:3">
      <c r="C172" s="129"/>
    </row>
    <row r="175" spans="3:3" ht="21">
      <c r="C175" s="155" t="s">
        <v>84</v>
      </c>
    </row>
    <row r="176" spans="3:3">
      <c r="C176" s="162" t="s">
        <v>373</v>
      </c>
    </row>
    <row r="205" spans="3:9">
      <c r="C205" s="129"/>
      <c r="I205" s="163"/>
    </row>
    <row r="209" spans="3:3" ht="21">
      <c r="C209" s="159" t="s">
        <v>269</v>
      </c>
    </row>
    <row r="210" spans="3:3">
      <c r="C210" s="123" t="s">
        <v>374</v>
      </c>
    </row>
    <row r="243" spans="2:18">
      <c r="C243" s="164"/>
    </row>
    <row r="247" spans="2:18" ht="32.25" thickBot="1">
      <c r="B247" s="165" t="s">
        <v>271</v>
      </c>
      <c r="C247" s="156"/>
      <c r="D247" s="157"/>
      <c r="E247" s="157"/>
      <c r="F247" s="158"/>
      <c r="G247" s="158"/>
      <c r="H247" s="158"/>
      <c r="I247" s="158"/>
      <c r="J247" s="158"/>
      <c r="K247" s="158"/>
      <c r="L247" s="158"/>
      <c r="M247" s="158"/>
      <c r="N247" s="161"/>
      <c r="O247" s="161"/>
      <c r="P247" s="161"/>
    </row>
    <row r="248" spans="2:18" s="118" customFormat="1" ht="18.75" customHeight="1">
      <c r="C248" s="166" t="s">
        <v>272</v>
      </c>
      <c r="J248" s="120"/>
      <c r="K248" s="120"/>
      <c r="L248" s="120"/>
      <c r="M248" s="120"/>
      <c r="N248" s="120"/>
      <c r="O248" s="120"/>
      <c r="P248" s="120"/>
      <c r="Q248" s="120"/>
      <c r="R248" s="120"/>
    </row>
    <row r="249" spans="2:18" s="118" customFormat="1" ht="18.75" customHeight="1">
      <c r="C249" s="166"/>
      <c r="J249" s="120"/>
      <c r="K249" s="120"/>
      <c r="L249" s="120"/>
      <c r="M249" s="120"/>
      <c r="N249" s="120"/>
      <c r="O249" s="120"/>
      <c r="P249" s="120"/>
      <c r="Q249" s="120"/>
      <c r="R249" s="120"/>
    </row>
    <row r="250" spans="2:18" s="118" customFormat="1" ht="18.75" customHeight="1">
      <c r="C250" s="166"/>
      <c r="J250" s="120"/>
      <c r="K250" s="120"/>
      <c r="L250" s="120"/>
      <c r="M250" s="120"/>
      <c r="N250" s="120"/>
      <c r="O250" s="120"/>
      <c r="P250" s="120"/>
      <c r="Q250" s="120"/>
      <c r="R250" s="120"/>
    </row>
    <row r="251" spans="2:18" ht="21">
      <c r="C251" s="155" t="s">
        <v>375</v>
      </c>
    </row>
    <row r="252" spans="2:18">
      <c r="C252" s="166" t="s">
        <v>376</v>
      </c>
    </row>
    <row r="284" spans="2:18">
      <c r="C284" s="129"/>
    </row>
    <row r="287" spans="2:18" ht="32.25" thickBot="1">
      <c r="B287" s="165" t="s">
        <v>275</v>
      </c>
      <c r="C287" s="156"/>
      <c r="D287" s="157"/>
      <c r="E287" s="157"/>
      <c r="F287" s="158"/>
      <c r="G287" s="158"/>
      <c r="H287" s="158"/>
      <c r="I287" s="158"/>
      <c r="J287" s="158"/>
      <c r="K287" s="158"/>
      <c r="L287" s="158"/>
      <c r="M287" s="158"/>
      <c r="N287" s="161"/>
      <c r="O287" s="161"/>
      <c r="P287" s="161"/>
    </row>
    <row r="288" spans="2:18" s="118" customFormat="1" ht="18.75" customHeight="1">
      <c r="C288" s="166"/>
      <c r="J288" s="120"/>
      <c r="K288" s="120"/>
      <c r="L288" s="120"/>
      <c r="M288" s="120"/>
      <c r="N288" s="120"/>
      <c r="O288" s="120"/>
      <c r="P288" s="120"/>
      <c r="Q288" s="120"/>
      <c r="R288" s="120"/>
    </row>
    <row r="289" spans="3:18" s="118" customFormat="1" ht="18.75" customHeight="1">
      <c r="C289" s="166"/>
      <c r="J289" s="120"/>
      <c r="K289" s="120"/>
      <c r="L289" s="120"/>
      <c r="M289" s="120"/>
      <c r="N289" s="120"/>
      <c r="O289" s="120"/>
      <c r="P289" s="120"/>
      <c r="Q289" s="120"/>
      <c r="R289" s="120"/>
    </row>
    <row r="292" spans="3:18" ht="21">
      <c r="C292" s="155" t="s">
        <v>228</v>
      </c>
    </row>
    <row r="324" spans="3:3">
      <c r="C324" s="129"/>
    </row>
  </sheetData>
  <mergeCells count="1">
    <mergeCell ref="B2:S2"/>
  </mergeCells>
  <pageMargins left="0.7" right="0.7" top="0.75" bottom="0.75" header="0.3" footer="0.3"/>
  <pageSetup paperSize="9" scale="51" orientation="landscape" r:id="rId1"/>
  <rowBreaks count="1" manualBreakCount="1">
    <brk id="212" min="1" max="1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4"/>
  <sheetViews>
    <sheetView showGridLines="0" topLeftCell="A121" zoomScaleNormal="100" workbookViewId="0">
      <selection activeCell="B5" sqref="B5"/>
    </sheetView>
  </sheetViews>
  <sheetFormatPr defaultColWidth="9.140625" defaultRowHeight="15"/>
  <cols>
    <col min="1" max="1" width="3.140625" style="123" customWidth="1"/>
    <col min="2" max="2" width="27.85546875" style="123" customWidth="1"/>
    <col min="3" max="3" width="19.85546875" style="123" customWidth="1"/>
    <col min="4" max="4" width="10" style="123" customWidth="1"/>
    <col min="5" max="5" width="13.42578125" style="123" customWidth="1"/>
    <col min="6" max="6" width="9.140625" style="123" customWidth="1"/>
    <col min="7" max="7" width="9.7109375" style="123" bestFit="1" customWidth="1"/>
    <col min="8" max="8" width="7.85546875" style="123" customWidth="1"/>
    <col min="9" max="9" width="10.5703125" style="123" customWidth="1"/>
    <col min="10" max="10" width="11.28515625" style="123" customWidth="1"/>
    <col min="11" max="16384" width="9.140625" style="123"/>
  </cols>
  <sheetData>
    <row r="1" spans="1:20" s="118" customFormat="1" ht="47.25" customHeight="1">
      <c r="A1" s="144"/>
      <c r="B1" s="381" t="s">
        <v>240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167"/>
      <c r="P1" s="144"/>
      <c r="Q1" s="144"/>
      <c r="R1" s="144"/>
      <c r="S1" s="144"/>
      <c r="T1" s="168"/>
    </row>
    <row r="2" spans="1:20" s="118" customFormat="1" ht="18.75" customHeight="1">
      <c r="A2" s="120"/>
    </row>
    <row r="3" spans="1:20" s="118" customFormat="1" ht="18.75" customHeight="1">
      <c r="A3" s="120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20"/>
    </row>
    <row r="4" spans="1:20" s="118" customFormat="1" ht="33.75" customHeight="1" thickBot="1">
      <c r="A4" s="120"/>
      <c r="B4" s="145" t="s">
        <v>377</v>
      </c>
      <c r="C4" s="146"/>
      <c r="D4" s="146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6" spans="1:20" ht="15" customHeight="1"/>
    <row r="7" spans="1:20" ht="15" customHeight="1"/>
    <row r="9" spans="1:20" ht="18.75">
      <c r="B9" s="169" t="s">
        <v>378</v>
      </c>
      <c r="H9" s="170"/>
      <c r="J9" s="170"/>
      <c r="L9" s="170"/>
    </row>
    <row r="10" spans="1:20">
      <c r="H10" s="170"/>
      <c r="J10" s="170"/>
      <c r="L10" s="170"/>
    </row>
    <row r="11" spans="1:20" ht="15.75">
      <c r="B11" s="171" t="s">
        <v>11</v>
      </c>
      <c r="E11" s="172"/>
      <c r="H11" s="170"/>
      <c r="J11" s="170"/>
      <c r="L11" s="170"/>
    </row>
    <row r="12" spans="1:20">
      <c r="H12" s="170"/>
      <c r="J12" s="170"/>
      <c r="L12" s="170"/>
    </row>
    <row r="13" spans="1:20">
      <c r="H13" s="170"/>
      <c r="J13" s="170"/>
      <c r="L13" s="170"/>
    </row>
    <row r="15" spans="1:20" s="173" customFormat="1" ht="15.75" customHeight="1">
      <c r="B15" s="174"/>
      <c r="C15" s="382" t="s">
        <v>421</v>
      </c>
      <c r="D15" s="383"/>
      <c r="E15" s="384"/>
      <c r="F15" s="382" t="s">
        <v>422</v>
      </c>
      <c r="G15" s="383"/>
      <c r="H15" s="384"/>
      <c r="I15" s="382" t="s">
        <v>8</v>
      </c>
      <c r="J15" s="383"/>
      <c r="K15" s="384"/>
      <c r="L15" s="382" t="s">
        <v>9</v>
      </c>
      <c r="M15" s="383"/>
      <c r="N15" s="384"/>
    </row>
    <row r="16" spans="1:20">
      <c r="B16" s="175"/>
      <c r="C16" s="176">
        <v>2008</v>
      </c>
      <c r="D16" s="176">
        <v>2011</v>
      </c>
      <c r="E16" s="176">
        <v>2014</v>
      </c>
      <c r="F16" s="176">
        <v>2008</v>
      </c>
      <c r="G16" s="176">
        <v>2011</v>
      </c>
      <c r="H16" s="176">
        <v>2014</v>
      </c>
      <c r="I16" s="176">
        <v>2008</v>
      </c>
      <c r="J16" s="176">
        <v>2011</v>
      </c>
      <c r="K16" s="176">
        <v>2014</v>
      </c>
      <c r="L16" s="176">
        <v>2008</v>
      </c>
      <c r="M16" s="176">
        <v>2011</v>
      </c>
      <c r="N16" s="176">
        <v>2014</v>
      </c>
    </row>
    <row r="17" spans="2:27">
      <c r="B17" s="177" t="s">
        <v>379</v>
      </c>
      <c r="C17" s="178">
        <v>0</v>
      </c>
      <c r="D17" s="178">
        <v>0</v>
      </c>
      <c r="E17" s="178">
        <v>0</v>
      </c>
      <c r="F17" s="179">
        <v>0</v>
      </c>
      <c r="G17" s="179">
        <v>0</v>
      </c>
      <c r="H17" s="179">
        <v>0.14299999999999999</v>
      </c>
      <c r="I17" s="179">
        <v>0</v>
      </c>
      <c r="J17" s="179">
        <v>0</v>
      </c>
      <c r="K17" s="179">
        <v>0</v>
      </c>
      <c r="L17" s="179">
        <v>0</v>
      </c>
      <c r="M17" s="179">
        <v>0</v>
      </c>
      <c r="N17" s="179">
        <v>0</v>
      </c>
    </row>
    <row r="18" spans="2:27">
      <c r="B18" s="180" t="s">
        <v>380</v>
      </c>
      <c r="C18" s="178">
        <v>0</v>
      </c>
      <c r="D18" s="178">
        <v>0</v>
      </c>
      <c r="E18" s="178">
        <v>8.3000000000000004E-2</v>
      </c>
      <c r="F18" s="179">
        <v>0</v>
      </c>
      <c r="G18" s="179">
        <v>0</v>
      </c>
      <c r="H18" s="179">
        <v>0.14299999999999999</v>
      </c>
      <c r="I18" s="179">
        <v>4.1666666666666664E-2</v>
      </c>
      <c r="J18" s="179">
        <v>0.16666666666666666</v>
      </c>
      <c r="K18" s="179">
        <v>8.3000000000000004E-2</v>
      </c>
      <c r="L18" s="179">
        <v>6.6666666666666666E-2</v>
      </c>
      <c r="M18" s="179">
        <v>2.5000000000000001E-2</v>
      </c>
      <c r="N18" s="179">
        <v>5.7000000000000002E-2</v>
      </c>
    </row>
    <row r="19" spans="2:27">
      <c r="B19" s="177" t="s">
        <v>381</v>
      </c>
      <c r="C19" s="178">
        <v>1</v>
      </c>
      <c r="D19" s="178">
        <v>1</v>
      </c>
      <c r="E19" s="178">
        <v>0.91700000000000004</v>
      </c>
      <c r="F19" s="179">
        <v>1</v>
      </c>
      <c r="G19" s="179">
        <v>1</v>
      </c>
      <c r="H19" s="179">
        <v>0.71399999999999997</v>
      </c>
      <c r="I19" s="179">
        <v>0.95833333333333337</v>
      </c>
      <c r="J19" s="179">
        <v>0.83333333333333337</v>
      </c>
      <c r="K19" s="179">
        <v>0.91700000000000004</v>
      </c>
      <c r="L19" s="179">
        <v>0.93333333333333335</v>
      </c>
      <c r="M19" s="179">
        <v>0.97499999999999998</v>
      </c>
      <c r="N19" s="179">
        <v>0.94299999999999995</v>
      </c>
    </row>
    <row r="21" spans="2:27">
      <c r="C21"/>
      <c r="D21"/>
      <c r="E21"/>
      <c r="F21"/>
    </row>
    <row r="23" spans="2:27" ht="15.75">
      <c r="B23" s="171" t="s">
        <v>23</v>
      </c>
      <c r="G23" s="172" t="s">
        <v>382</v>
      </c>
      <c r="Q23"/>
      <c r="R23"/>
      <c r="S23"/>
      <c r="T23"/>
      <c r="U23"/>
      <c r="V23"/>
      <c r="W23"/>
      <c r="X23"/>
      <c r="Y23"/>
      <c r="Z23"/>
      <c r="AA23"/>
    </row>
    <row r="24" spans="2:27">
      <c r="Q24"/>
      <c r="R24"/>
      <c r="S24"/>
      <c r="T24"/>
      <c r="U24"/>
      <c r="V24"/>
      <c r="W24"/>
      <c r="X24"/>
      <c r="Y24"/>
      <c r="Z24"/>
      <c r="AA24"/>
    </row>
    <row r="25" spans="2:27">
      <c r="Q25"/>
      <c r="R25"/>
      <c r="S25"/>
      <c r="T25"/>
      <c r="U25"/>
      <c r="V25"/>
      <c r="W25"/>
      <c r="X25"/>
      <c r="Y25"/>
      <c r="Z25"/>
      <c r="AA25"/>
    </row>
    <row r="26" spans="2:27">
      <c r="Q26"/>
      <c r="R26"/>
      <c r="S26"/>
      <c r="T26"/>
      <c r="U26"/>
      <c r="V26"/>
      <c r="W26"/>
      <c r="X26"/>
      <c r="Y26"/>
      <c r="Z26"/>
      <c r="AA26"/>
    </row>
    <row r="27" spans="2:27" ht="15" customHeight="1">
      <c r="B27" s="379"/>
      <c r="C27" s="181">
        <v>2008</v>
      </c>
      <c r="D27" s="182"/>
      <c r="E27" s="182"/>
      <c r="F27" s="182"/>
      <c r="G27" s="183">
        <v>2011</v>
      </c>
      <c r="H27" s="184"/>
      <c r="I27" s="184"/>
      <c r="J27" s="184"/>
      <c r="K27" s="183">
        <v>2014</v>
      </c>
      <c r="L27" s="184"/>
      <c r="M27" s="184"/>
      <c r="N27" s="184"/>
      <c r="Q27"/>
      <c r="R27"/>
      <c r="S27"/>
      <c r="T27"/>
      <c r="U27"/>
      <c r="V27"/>
      <c r="W27"/>
      <c r="X27"/>
      <c r="Y27"/>
      <c r="Z27"/>
      <c r="AA27"/>
    </row>
    <row r="28" spans="2:27" s="173" customFormat="1" ht="48" customHeight="1">
      <c r="B28" s="380"/>
      <c r="C28" s="185" t="str">
        <f>C15</f>
        <v>ENGINYERIA D'ORGANITZACIÓ INDUSTRIAL</v>
      </c>
      <c r="D28" s="185" t="str">
        <f>F15</f>
        <v>ENGINYERIA DE MATERIALS (TITULACIÓ CONJUNTA AMB LA UB)</v>
      </c>
      <c r="E28" s="185" t="str">
        <f>I15</f>
        <v>ENGINYERIA INDUSTRIAL</v>
      </c>
      <c r="F28" s="185" t="str">
        <f>L15</f>
        <v>ENGINYERIA QUÍMICA</v>
      </c>
      <c r="G28" s="185" t="str">
        <f>C15</f>
        <v>ENGINYERIA D'ORGANITZACIÓ INDUSTRIAL</v>
      </c>
      <c r="H28" s="185" t="str">
        <f>F15</f>
        <v>ENGINYERIA DE MATERIALS (TITULACIÓ CONJUNTA AMB LA UB)</v>
      </c>
      <c r="I28" s="185" t="str">
        <f>I15</f>
        <v>ENGINYERIA INDUSTRIAL</v>
      </c>
      <c r="J28" s="185" t="str">
        <f>L15</f>
        <v>ENGINYERIA QUÍMICA</v>
      </c>
      <c r="K28" s="185" t="str">
        <f>C15</f>
        <v>ENGINYERIA D'ORGANITZACIÓ INDUSTRIAL</v>
      </c>
      <c r="L28" s="185" t="str">
        <f>F15</f>
        <v>ENGINYERIA DE MATERIALS (TITULACIÓ CONJUNTA AMB LA UB)</v>
      </c>
      <c r="M28" s="185" t="str">
        <f>I15</f>
        <v>ENGINYERIA INDUSTRIAL</v>
      </c>
      <c r="N28" s="185" t="str">
        <f>L15</f>
        <v>ENGINYERIA QUÍMICA</v>
      </c>
      <c r="P28"/>
      <c r="Q28"/>
      <c r="R28"/>
      <c r="S28"/>
      <c r="T28"/>
      <c r="U28"/>
      <c r="V28"/>
      <c r="W28"/>
      <c r="X28"/>
      <c r="Y28"/>
      <c r="Z28"/>
      <c r="AA28"/>
    </row>
    <row r="29" spans="2:27" ht="25.5">
      <c r="B29" s="186" t="s">
        <v>383</v>
      </c>
      <c r="C29" s="187">
        <v>0</v>
      </c>
      <c r="D29" s="187">
        <v>0</v>
      </c>
      <c r="E29" s="187">
        <v>2.3809523809523808E-2</v>
      </c>
      <c r="F29" s="187">
        <v>0.5</v>
      </c>
      <c r="G29" s="187">
        <v>2.6086956521739129E-2</v>
      </c>
      <c r="H29" s="187">
        <v>0</v>
      </c>
      <c r="I29" s="187">
        <v>3.8461538461538464E-2</v>
      </c>
      <c r="J29" s="187">
        <v>0</v>
      </c>
      <c r="K29" s="187">
        <v>8.3000000000000004E-2</v>
      </c>
      <c r="L29" s="187">
        <v>0.16700000000000001</v>
      </c>
      <c r="M29" s="187">
        <v>2.4E-2</v>
      </c>
      <c r="N29" s="187">
        <v>0</v>
      </c>
      <c r="P29"/>
      <c r="Q29"/>
      <c r="R29"/>
      <c r="S29"/>
      <c r="T29"/>
      <c r="U29"/>
      <c r="V29"/>
      <c r="W29"/>
      <c r="X29"/>
      <c r="Y29"/>
      <c r="Z29"/>
      <c r="AA29"/>
    </row>
    <row r="30" spans="2:27" ht="25.5">
      <c r="B30" s="186" t="s">
        <v>384</v>
      </c>
      <c r="C30" s="187">
        <v>5.2631578947368418E-2</v>
      </c>
      <c r="D30" s="187">
        <v>0.2</v>
      </c>
      <c r="E30" s="187">
        <v>1.1904761904761904E-2</v>
      </c>
      <c r="F30" s="187">
        <v>0</v>
      </c>
      <c r="G30" s="187">
        <v>3.4782608695652174E-2</v>
      </c>
      <c r="H30" s="187">
        <v>0.1111111111111111</v>
      </c>
      <c r="I30" s="187">
        <v>0</v>
      </c>
      <c r="J30" s="187">
        <v>0</v>
      </c>
      <c r="K30" s="187">
        <v>0</v>
      </c>
      <c r="L30" s="187">
        <v>0</v>
      </c>
      <c r="M30" s="187">
        <v>2.4E-2</v>
      </c>
      <c r="N30" s="187">
        <v>0</v>
      </c>
      <c r="P30"/>
      <c r="Q30"/>
      <c r="R30"/>
      <c r="S30"/>
      <c r="T30"/>
      <c r="U30"/>
      <c r="V30"/>
      <c r="W30"/>
      <c r="X30"/>
      <c r="Y30"/>
      <c r="Z30"/>
      <c r="AA30"/>
    </row>
    <row r="31" spans="2:27" ht="25.5">
      <c r="B31" s="186" t="s">
        <v>385</v>
      </c>
      <c r="C31" s="187">
        <v>5.2631578947368418E-2</v>
      </c>
      <c r="D31" s="187">
        <v>0.2</v>
      </c>
      <c r="E31" s="187">
        <v>9.5238095238095233E-2</v>
      </c>
      <c r="F31" s="187">
        <v>0</v>
      </c>
      <c r="G31" s="187">
        <v>9.5652173913043481E-2</v>
      </c>
      <c r="H31" s="187">
        <v>0</v>
      </c>
      <c r="I31" s="187">
        <v>0.10256410256410256</v>
      </c>
      <c r="J31" s="187">
        <v>2.5000000000000001E-2</v>
      </c>
      <c r="K31" s="187">
        <v>0</v>
      </c>
      <c r="L31" s="187">
        <v>0</v>
      </c>
      <c r="M31" s="187">
        <v>2.4E-2</v>
      </c>
      <c r="N31" s="187">
        <v>0.17100000000000001</v>
      </c>
      <c r="P31"/>
      <c r="Q31"/>
      <c r="R31"/>
      <c r="S31"/>
      <c r="T31"/>
      <c r="U31"/>
      <c r="V31"/>
      <c r="W31"/>
      <c r="X31"/>
      <c r="Y31"/>
      <c r="Z31"/>
      <c r="AA31"/>
    </row>
    <row r="32" spans="2:27" ht="15" customHeight="1">
      <c r="B32" s="186" t="s">
        <v>386</v>
      </c>
      <c r="C32" s="187">
        <v>5.2631578947368418E-2</v>
      </c>
      <c r="D32" s="187">
        <v>0.1</v>
      </c>
      <c r="E32" s="187">
        <v>0.17857142857142858</v>
      </c>
      <c r="F32" s="187">
        <v>0</v>
      </c>
      <c r="G32" s="187">
        <v>0.14782608695652175</v>
      </c>
      <c r="H32" s="187">
        <v>0.1111111111111111</v>
      </c>
      <c r="I32" s="187">
        <v>0.24358974358974358</v>
      </c>
      <c r="J32" s="187">
        <v>0.25</v>
      </c>
      <c r="K32" s="187">
        <v>0</v>
      </c>
      <c r="L32" s="187">
        <v>0</v>
      </c>
      <c r="M32" s="187">
        <v>0.107</v>
      </c>
      <c r="N32" s="187">
        <v>0.25700000000000001</v>
      </c>
      <c r="P32"/>
      <c r="Q32"/>
      <c r="R32"/>
      <c r="S32"/>
      <c r="T32"/>
      <c r="U32"/>
      <c r="V32"/>
      <c r="W32"/>
      <c r="X32"/>
      <c r="Y32"/>
      <c r="Z32"/>
      <c r="AA32"/>
    </row>
    <row r="33" spans="2:27" ht="25.5">
      <c r="B33" s="186" t="s">
        <v>387</v>
      </c>
      <c r="C33" s="187">
        <v>5.2631578947368418E-2</v>
      </c>
      <c r="D33" s="187">
        <v>0</v>
      </c>
      <c r="E33" s="187">
        <v>0.23809523809523808</v>
      </c>
      <c r="F33" s="187">
        <v>0</v>
      </c>
      <c r="G33" s="187">
        <v>0.18260869565217391</v>
      </c>
      <c r="H33" s="187">
        <v>0.27777777777777779</v>
      </c>
      <c r="I33" s="187">
        <v>0.21794871794871795</v>
      </c>
      <c r="J33" s="187">
        <v>0.35</v>
      </c>
      <c r="K33" s="187">
        <v>0</v>
      </c>
      <c r="L33" s="187">
        <v>0</v>
      </c>
      <c r="M33" s="187">
        <v>0.11899999999999999</v>
      </c>
      <c r="N33" s="187">
        <v>0.14299999999999999</v>
      </c>
      <c r="P33"/>
      <c r="Q33"/>
      <c r="R33"/>
      <c r="S33"/>
      <c r="T33"/>
      <c r="U33"/>
      <c r="V33"/>
      <c r="W33"/>
      <c r="X33"/>
      <c r="Y33"/>
      <c r="Z33"/>
      <c r="AA33"/>
    </row>
    <row r="34" spans="2:27" ht="25.5">
      <c r="B34" s="186" t="s">
        <v>388</v>
      </c>
      <c r="C34" s="187">
        <v>0.78947368421052633</v>
      </c>
      <c r="D34" s="187">
        <v>0.5</v>
      </c>
      <c r="E34" s="187">
        <v>0.45238095238095238</v>
      </c>
      <c r="F34" s="187">
        <v>0.5</v>
      </c>
      <c r="G34" s="187">
        <v>0.5130434782608696</v>
      </c>
      <c r="H34" s="187">
        <v>0.5</v>
      </c>
      <c r="I34" s="187">
        <v>0.39743589743589741</v>
      </c>
      <c r="J34" s="187">
        <v>0.375</v>
      </c>
      <c r="K34" s="187">
        <v>0.91700000000000004</v>
      </c>
      <c r="L34" s="187">
        <v>0.83299999999999996</v>
      </c>
      <c r="M34" s="187">
        <v>0.70199999999999996</v>
      </c>
      <c r="N34" s="187">
        <v>0.42899999999999999</v>
      </c>
      <c r="P34"/>
      <c r="Q34"/>
      <c r="R34"/>
      <c r="S34"/>
      <c r="T34"/>
      <c r="U34"/>
      <c r="V34"/>
      <c r="W34"/>
      <c r="X34"/>
      <c r="Y34"/>
      <c r="Z34"/>
      <c r="AA34"/>
    </row>
    <row r="35" spans="2:27">
      <c r="P35"/>
      <c r="Q35"/>
      <c r="R35"/>
      <c r="S35"/>
      <c r="T35"/>
      <c r="U35"/>
      <c r="V35"/>
      <c r="W35"/>
      <c r="X35"/>
      <c r="Y35"/>
      <c r="Z35"/>
      <c r="AA35"/>
    </row>
    <row r="37" spans="2:27" ht="15" customHeight="1"/>
    <row r="38" spans="2:27" ht="15.75">
      <c r="B38" s="171" t="s">
        <v>371</v>
      </c>
      <c r="G38" s="172" t="s">
        <v>382</v>
      </c>
    </row>
    <row r="40" spans="2:27">
      <c r="B40" s="376">
        <v>2008</v>
      </c>
      <c r="C40" s="376"/>
      <c r="D40" s="376"/>
      <c r="E40" s="376"/>
      <c r="F40" s="376"/>
      <c r="G40" s="376"/>
      <c r="H40" s="376"/>
    </row>
    <row r="41" spans="2:27" ht="15" customHeight="1">
      <c r="B41" s="377"/>
      <c r="C41" s="364" t="s">
        <v>389</v>
      </c>
      <c r="D41" s="364"/>
      <c r="E41" s="364" t="s">
        <v>390</v>
      </c>
      <c r="F41" s="364"/>
      <c r="G41" s="364" t="s">
        <v>391</v>
      </c>
      <c r="H41" s="364"/>
    </row>
    <row r="42" spans="2:27" ht="51">
      <c r="B42" s="378"/>
      <c r="C42" s="188" t="s">
        <v>312</v>
      </c>
      <c r="D42" s="188" t="s">
        <v>392</v>
      </c>
      <c r="E42" s="188" t="s">
        <v>312</v>
      </c>
      <c r="F42" s="188" t="s">
        <v>392</v>
      </c>
      <c r="G42" s="188" t="s">
        <v>393</v>
      </c>
      <c r="H42" s="188" t="s">
        <v>394</v>
      </c>
    </row>
    <row r="43" spans="2:27" ht="12.75" customHeight="1">
      <c r="B43" s="189" t="s">
        <v>421</v>
      </c>
      <c r="C43" s="187">
        <v>0.61538461538461542</v>
      </c>
      <c r="D43" s="187">
        <v>7.6923076923076927E-2</v>
      </c>
      <c r="E43" s="187">
        <v>0.30769230769230771</v>
      </c>
      <c r="F43" s="187">
        <v>0</v>
      </c>
      <c r="G43" s="187">
        <v>0</v>
      </c>
      <c r="H43" s="187">
        <v>0</v>
      </c>
    </row>
    <row r="44" spans="2:27" ht="12.75" customHeight="1">
      <c r="B44" s="189" t="s">
        <v>422</v>
      </c>
      <c r="C44" s="187">
        <v>0.58333333333333337</v>
      </c>
      <c r="D44" s="187">
        <v>8.3333333333333329E-2</v>
      </c>
      <c r="E44" s="187">
        <v>0.16666666666666666</v>
      </c>
      <c r="F44" s="187">
        <v>8.3333333333333329E-2</v>
      </c>
      <c r="G44" s="187">
        <v>8.3333333333333329E-2</v>
      </c>
      <c r="H44" s="187">
        <v>0</v>
      </c>
    </row>
    <row r="45" spans="2:27">
      <c r="B45" s="190" t="s">
        <v>8</v>
      </c>
      <c r="C45" s="187">
        <v>0.60416666666666663</v>
      </c>
      <c r="D45" s="187">
        <v>8.3333333333333329E-2</v>
      </c>
      <c r="E45" s="187">
        <v>0.17708333333333334</v>
      </c>
      <c r="F45" s="187">
        <v>2.0833333333333332E-2</v>
      </c>
      <c r="G45" s="187">
        <v>6.25E-2</v>
      </c>
      <c r="H45" s="187">
        <v>5.2083333333333336E-2</v>
      </c>
    </row>
    <row r="46" spans="2:27">
      <c r="B46" s="190" t="s">
        <v>9</v>
      </c>
      <c r="C46" s="187">
        <v>0.53333333333333333</v>
      </c>
      <c r="D46" s="187">
        <v>0.16666666666666666</v>
      </c>
      <c r="E46" s="187">
        <v>0.26666666666666666</v>
      </c>
      <c r="F46" s="187">
        <v>3.3333333333333333E-2</v>
      </c>
      <c r="G46" s="187">
        <v>0</v>
      </c>
      <c r="H46" s="187">
        <v>0</v>
      </c>
    </row>
    <row r="47" spans="2:27">
      <c r="B47" s="376">
        <v>2014</v>
      </c>
      <c r="C47" s="376"/>
      <c r="D47" s="376"/>
      <c r="E47" s="376"/>
      <c r="F47" s="376"/>
      <c r="G47" s="376"/>
      <c r="H47" s="376"/>
      <c r="I47" s="376">
        <v>2011</v>
      </c>
      <c r="J47" s="376"/>
      <c r="K47" s="376"/>
      <c r="L47" s="376"/>
      <c r="M47" s="376"/>
      <c r="N47" s="376"/>
      <c r="O47" s="376"/>
    </row>
    <row r="48" spans="2:27">
      <c r="B48" s="377"/>
      <c r="C48" s="364" t="s">
        <v>389</v>
      </c>
      <c r="D48" s="364"/>
      <c r="E48" s="364" t="s">
        <v>390</v>
      </c>
      <c r="F48" s="364"/>
      <c r="G48" s="364" t="s">
        <v>391</v>
      </c>
      <c r="H48" s="364"/>
      <c r="I48" s="377"/>
      <c r="J48" s="364" t="s">
        <v>389</v>
      </c>
      <c r="K48" s="364"/>
      <c r="L48" s="364" t="s">
        <v>390</v>
      </c>
      <c r="M48" s="364"/>
      <c r="N48" s="364" t="s">
        <v>391</v>
      </c>
      <c r="O48" s="364"/>
    </row>
    <row r="49" spans="2:17" ht="51">
      <c r="B49" s="378"/>
      <c r="C49" s="188" t="s">
        <v>312</v>
      </c>
      <c r="D49" s="188" t="s">
        <v>392</v>
      </c>
      <c r="E49" s="188" t="s">
        <v>312</v>
      </c>
      <c r="F49" s="188" t="s">
        <v>392</v>
      </c>
      <c r="G49" s="188" t="s">
        <v>393</v>
      </c>
      <c r="H49" s="188" t="s">
        <v>394</v>
      </c>
      <c r="I49" s="378"/>
      <c r="J49" s="188" t="s">
        <v>312</v>
      </c>
      <c r="K49" s="188" t="s">
        <v>392</v>
      </c>
      <c r="L49" s="188" t="s">
        <v>312</v>
      </c>
      <c r="M49" s="188" t="s">
        <v>392</v>
      </c>
      <c r="N49" s="188" t="s">
        <v>393</v>
      </c>
      <c r="O49" s="188" t="s">
        <v>394</v>
      </c>
    </row>
    <row r="50" spans="2:17" ht="14.25" customHeight="1">
      <c r="B50" s="189" t="s">
        <v>421</v>
      </c>
      <c r="C50" s="187">
        <v>0</v>
      </c>
      <c r="D50" s="187">
        <v>0</v>
      </c>
      <c r="E50" s="187">
        <v>0.81799999999999995</v>
      </c>
      <c r="F50" s="187">
        <v>9.0999999999999998E-2</v>
      </c>
      <c r="G50" s="187">
        <v>9.0999999999999998E-2</v>
      </c>
      <c r="H50" s="187">
        <v>0</v>
      </c>
      <c r="I50" s="190" t="s">
        <v>421</v>
      </c>
      <c r="J50" s="187">
        <v>0.46153846153846156</v>
      </c>
      <c r="K50" s="187">
        <v>7.6923076923076927E-2</v>
      </c>
      <c r="L50" s="187">
        <v>0.38461538461538464</v>
      </c>
      <c r="M50" s="187">
        <v>0</v>
      </c>
      <c r="N50" s="187">
        <v>7.6923076923076927E-2</v>
      </c>
      <c r="O50" s="187">
        <v>0</v>
      </c>
    </row>
    <row r="51" spans="2:17" ht="14.25" customHeight="1">
      <c r="B51" s="189" t="s">
        <v>422</v>
      </c>
      <c r="C51" s="187">
        <v>0</v>
      </c>
      <c r="D51" s="187">
        <v>0</v>
      </c>
      <c r="E51" s="187">
        <v>0.66700000000000004</v>
      </c>
      <c r="F51" s="187">
        <v>0</v>
      </c>
      <c r="G51" s="187">
        <v>0.16669999999999999</v>
      </c>
      <c r="H51" s="187">
        <v>0.16669999999999999</v>
      </c>
      <c r="I51" s="190" t="s">
        <v>422</v>
      </c>
      <c r="J51" s="187">
        <v>0.72222222222222221</v>
      </c>
      <c r="K51" s="187">
        <v>0</v>
      </c>
      <c r="L51" s="187">
        <v>0.27777777777777779</v>
      </c>
      <c r="M51" s="187">
        <v>0</v>
      </c>
      <c r="N51" s="187">
        <v>0</v>
      </c>
      <c r="O51" s="187">
        <v>0</v>
      </c>
    </row>
    <row r="52" spans="2:17">
      <c r="B52" s="190" t="s">
        <v>8</v>
      </c>
      <c r="C52" s="187">
        <v>0</v>
      </c>
      <c r="D52" s="187">
        <v>0</v>
      </c>
      <c r="E52" s="187">
        <v>0.73299999999999998</v>
      </c>
      <c r="F52" s="187">
        <v>0.156</v>
      </c>
      <c r="G52" s="187">
        <v>6.7000000000000004E-2</v>
      </c>
      <c r="H52" s="187">
        <v>4.3999999999999997E-2</v>
      </c>
      <c r="I52" s="190" t="s">
        <v>8</v>
      </c>
      <c r="J52" s="187">
        <v>0.62820512820512819</v>
      </c>
      <c r="K52" s="187">
        <v>5.128205128205128E-2</v>
      </c>
      <c r="L52" s="187">
        <v>0.14102564102564102</v>
      </c>
      <c r="M52" s="187">
        <v>5.128205128205128E-2</v>
      </c>
      <c r="N52" s="187">
        <v>7.6923076923076927E-2</v>
      </c>
      <c r="O52" s="187">
        <v>5.128205128205128E-2</v>
      </c>
    </row>
    <row r="53" spans="2:17">
      <c r="B53" s="190" t="s">
        <v>9</v>
      </c>
      <c r="C53" s="187">
        <v>0</v>
      </c>
      <c r="D53" s="187">
        <v>0</v>
      </c>
      <c r="E53" s="187">
        <v>0.9</v>
      </c>
      <c r="F53" s="187">
        <v>0.05</v>
      </c>
      <c r="G53" s="187">
        <v>0.05</v>
      </c>
      <c r="H53" s="187">
        <v>0</v>
      </c>
      <c r="I53" s="190" t="s">
        <v>9</v>
      </c>
      <c r="J53" s="187">
        <v>0.5</v>
      </c>
      <c r="K53" s="187">
        <v>0.1</v>
      </c>
      <c r="L53" s="187">
        <v>0.3</v>
      </c>
      <c r="M53" s="187">
        <v>7.4999999999999997E-2</v>
      </c>
      <c r="N53" s="187">
        <v>2.5000000000000001E-2</v>
      </c>
      <c r="O53" s="187">
        <v>0</v>
      </c>
    </row>
    <row r="56" spans="2:17" ht="15.75">
      <c r="B56" s="171" t="s">
        <v>55</v>
      </c>
      <c r="E56" s="191" t="s">
        <v>395</v>
      </c>
    </row>
    <row r="58" spans="2:17" s="192" customFormat="1" ht="15" customHeight="1">
      <c r="C58" s="372" t="s">
        <v>396</v>
      </c>
      <c r="D58" s="372"/>
      <c r="E58" s="373"/>
      <c r="F58" s="374" t="s">
        <v>62</v>
      </c>
      <c r="G58" s="372"/>
      <c r="H58" s="373"/>
      <c r="I58" s="374" t="s">
        <v>397</v>
      </c>
      <c r="J58" s="372"/>
      <c r="K58" s="373"/>
      <c r="L58" s="374" t="s">
        <v>398</v>
      </c>
      <c r="M58" s="372"/>
      <c r="N58" s="373"/>
      <c r="O58" s="374" t="s">
        <v>399</v>
      </c>
      <c r="P58" s="372"/>
      <c r="Q58" s="373"/>
    </row>
    <row r="59" spans="2:17">
      <c r="B59" s="193"/>
      <c r="C59" s="186">
        <v>2008</v>
      </c>
      <c r="D59" s="186">
        <v>2011</v>
      </c>
      <c r="E59" s="186">
        <v>2014</v>
      </c>
      <c r="F59" s="186">
        <v>2008</v>
      </c>
      <c r="G59" s="186">
        <v>2011</v>
      </c>
      <c r="H59" s="186">
        <v>2014</v>
      </c>
      <c r="I59" s="186">
        <v>2008</v>
      </c>
      <c r="J59" s="186">
        <v>2011</v>
      </c>
      <c r="K59" s="186">
        <v>2014</v>
      </c>
      <c r="L59" s="186">
        <v>2008</v>
      </c>
      <c r="M59" s="186">
        <v>2011</v>
      </c>
      <c r="N59" s="186">
        <v>2014</v>
      </c>
      <c r="O59" s="186">
        <v>2008</v>
      </c>
      <c r="P59" s="186">
        <v>2011</v>
      </c>
      <c r="Q59" s="186">
        <v>2014</v>
      </c>
    </row>
    <row r="60" spans="2:17" ht="12.75" customHeight="1">
      <c r="B60" s="189" t="s">
        <v>421</v>
      </c>
      <c r="C60" s="187">
        <v>0.92307692307692313</v>
      </c>
      <c r="D60" s="187">
        <v>0.61538461538461542</v>
      </c>
      <c r="E60" s="187">
        <v>1</v>
      </c>
      <c r="F60" s="187">
        <v>0</v>
      </c>
      <c r="G60" s="187">
        <v>0.15384615384615385</v>
      </c>
      <c r="H60" s="187">
        <v>0</v>
      </c>
      <c r="I60" s="187">
        <v>7.6923076923076927E-2</v>
      </c>
      <c r="J60" s="187">
        <v>0.23076923076923078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187">
        <v>0</v>
      </c>
      <c r="Q60" s="187">
        <v>0</v>
      </c>
    </row>
    <row r="61" spans="2:17" ht="12.75" customHeight="1">
      <c r="B61" s="189" t="s">
        <v>422</v>
      </c>
      <c r="C61" s="187">
        <v>0.83333333333333337</v>
      </c>
      <c r="D61" s="187">
        <v>0.72222222222222221</v>
      </c>
      <c r="E61" s="187">
        <v>1</v>
      </c>
      <c r="F61" s="187">
        <v>0</v>
      </c>
      <c r="G61" s="187">
        <v>0</v>
      </c>
      <c r="H61" s="187">
        <v>0</v>
      </c>
      <c r="I61" s="187">
        <v>8.3333333333333329E-2</v>
      </c>
      <c r="J61" s="187">
        <v>0.22222222222222221</v>
      </c>
      <c r="K61" s="187">
        <v>0</v>
      </c>
      <c r="L61" s="187">
        <v>8.3333333333333329E-2</v>
      </c>
      <c r="M61" s="187">
        <v>5.5555555555555552E-2</v>
      </c>
      <c r="N61" s="187">
        <v>0</v>
      </c>
      <c r="O61" s="187">
        <v>0</v>
      </c>
      <c r="P61" s="187">
        <v>0</v>
      </c>
      <c r="Q61" s="187">
        <v>0</v>
      </c>
    </row>
    <row r="62" spans="2:17">
      <c r="B62" s="190" t="s">
        <v>8</v>
      </c>
      <c r="C62" s="187">
        <v>0.8125</v>
      </c>
      <c r="D62" s="187">
        <v>0.67948717948717952</v>
      </c>
      <c r="E62" s="187">
        <v>0.70199999999999996</v>
      </c>
      <c r="F62" s="187">
        <v>8.3333333333333329E-2</v>
      </c>
      <c r="G62" s="187">
        <v>0.11538461538461539</v>
      </c>
      <c r="H62" s="187">
        <v>8.3000000000000004E-2</v>
      </c>
      <c r="I62" s="187">
        <v>0.10416666666666667</v>
      </c>
      <c r="J62" s="187">
        <v>0.17948717948717949</v>
      </c>
      <c r="K62" s="187">
        <v>0.20200000000000001</v>
      </c>
      <c r="L62" s="187">
        <v>0</v>
      </c>
      <c r="M62" s="187">
        <v>1.282051282051282E-2</v>
      </c>
      <c r="N62" s="187">
        <v>1.2E-2</v>
      </c>
      <c r="O62" s="187">
        <v>0</v>
      </c>
      <c r="P62" s="187">
        <v>1.282051282051282E-2</v>
      </c>
      <c r="Q62" s="187">
        <v>0</v>
      </c>
    </row>
    <row r="63" spans="2:17">
      <c r="B63" s="190" t="s">
        <v>9</v>
      </c>
      <c r="C63" s="187">
        <v>0.76666666666666672</v>
      </c>
      <c r="D63" s="187">
        <v>0.82499999999999996</v>
      </c>
      <c r="E63" s="187">
        <v>0.629</v>
      </c>
      <c r="F63" s="187">
        <v>0</v>
      </c>
      <c r="G63" s="187">
        <v>2.5000000000000001E-2</v>
      </c>
      <c r="H63" s="187">
        <v>5.7000000000000002E-2</v>
      </c>
      <c r="I63" s="187">
        <v>0.2</v>
      </c>
      <c r="J63" s="187">
        <v>0.15</v>
      </c>
      <c r="K63" s="187">
        <v>0.22900000000000001</v>
      </c>
      <c r="L63" s="187">
        <v>3.3333333333333333E-2</v>
      </c>
      <c r="M63" s="187">
        <v>0</v>
      </c>
      <c r="N63" s="187">
        <v>8.5999999999999993E-2</v>
      </c>
      <c r="O63" s="187">
        <v>0</v>
      </c>
      <c r="P63" s="187">
        <v>0</v>
      </c>
      <c r="Q63" s="187">
        <v>0</v>
      </c>
    </row>
    <row r="66" spans="2:14" ht="15" customHeight="1">
      <c r="C66" s="375" t="str">
        <f>B60</f>
        <v>ENGINYERIA D'ORGANITZACIÓ INDUSTRIAL</v>
      </c>
      <c r="D66" s="375"/>
      <c r="E66" s="375"/>
      <c r="F66" s="375" t="str">
        <f>B61</f>
        <v>ENGINYERIA DE MATERIALS (TITULACIÓ CONJUNTA AMB LA UB)</v>
      </c>
      <c r="G66" s="375"/>
      <c r="H66" s="375"/>
      <c r="I66" s="375" t="str">
        <f>B62</f>
        <v>ENGINYERIA INDUSTRIAL</v>
      </c>
      <c r="J66" s="375"/>
      <c r="K66" s="375"/>
      <c r="L66" s="375" t="str">
        <f>B63</f>
        <v>ENGINYERIA QUÍMICA</v>
      </c>
      <c r="M66" s="375"/>
      <c r="N66" s="375"/>
    </row>
    <row r="67" spans="2:14">
      <c r="C67" s="186">
        <v>2008</v>
      </c>
      <c r="D67" s="186">
        <v>2011</v>
      </c>
      <c r="E67" s="186">
        <v>2014</v>
      </c>
      <c r="F67" s="186">
        <v>2008</v>
      </c>
      <c r="G67" s="186">
        <v>2011</v>
      </c>
      <c r="H67" s="186">
        <v>2014</v>
      </c>
      <c r="I67" s="186">
        <v>2008</v>
      </c>
      <c r="J67" s="186">
        <v>2011</v>
      </c>
      <c r="K67" s="186">
        <v>2014</v>
      </c>
      <c r="L67" s="186">
        <v>2008</v>
      </c>
      <c r="M67" s="186">
        <v>2011</v>
      </c>
      <c r="N67" s="186">
        <v>2014</v>
      </c>
    </row>
    <row r="68" spans="2:14">
      <c r="B68" s="186" t="s">
        <v>396</v>
      </c>
      <c r="C68" s="187">
        <f>$C$60</f>
        <v>0.92307692307692313</v>
      </c>
      <c r="D68" s="187">
        <f>$D$60</f>
        <v>0.61538461538461542</v>
      </c>
      <c r="E68" s="187">
        <f>$E$60</f>
        <v>1</v>
      </c>
      <c r="F68" s="187">
        <f>+$C$61</f>
        <v>0.83333333333333337</v>
      </c>
      <c r="G68" s="187">
        <f>+$D$61</f>
        <v>0.72222222222222221</v>
      </c>
      <c r="H68" s="187">
        <f>+$E$61</f>
        <v>1</v>
      </c>
      <c r="I68" s="187">
        <f>$C$62</f>
        <v>0.8125</v>
      </c>
      <c r="J68" s="187">
        <f>$D$62</f>
        <v>0.67948717948717952</v>
      </c>
      <c r="K68" s="187">
        <f>$E$62</f>
        <v>0.70199999999999996</v>
      </c>
      <c r="L68" s="187">
        <f>$C$63</f>
        <v>0.76666666666666672</v>
      </c>
      <c r="M68" s="187">
        <f>$D$63</f>
        <v>0.82499999999999996</v>
      </c>
      <c r="N68" s="187">
        <f>$E$63</f>
        <v>0.629</v>
      </c>
    </row>
    <row r="69" spans="2:14">
      <c r="B69" s="186" t="s">
        <v>62</v>
      </c>
      <c r="C69" s="187">
        <f>$F$60</f>
        <v>0</v>
      </c>
      <c r="D69" s="187">
        <f>$G$60</f>
        <v>0.15384615384615385</v>
      </c>
      <c r="E69" s="187">
        <f>$H$60</f>
        <v>0</v>
      </c>
      <c r="F69" s="187">
        <f>+$F$61</f>
        <v>0</v>
      </c>
      <c r="G69" s="187">
        <f>+$G$61</f>
        <v>0</v>
      </c>
      <c r="H69" s="187">
        <f>+$H$61</f>
        <v>0</v>
      </c>
      <c r="I69" s="187">
        <f>$F$62</f>
        <v>8.3333333333333329E-2</v>
      </c>
      <c r="J69" s="187">
        <f>$G$62</f>
        <v>0.11538461538461539</v>
      </c>
      <c r="K69" s="187">
        <f>$H$62</f>
        <v>8.3000000000000004E-2</v>
      </c>
      <c r="L69" s="187">
        <f>$F$63</f>
        <v>0</v>
      </c>
      <c r="M69" s="187">
        <f>$G$63</f>
        <v>2.5000000000000001E-2</v>
      </c>
      <c r="N69" s="187">
        <f>$H$63</f>
        <v>5.7000000000000002E-2</v>
      </c>
    </row>
    <row r="70" spans="2:14">
      <c r="B70" s="186" t="s">
        <v>397</v>
      </c>
      <c r="C70" s="187">
        <f>$I$60</f>
        <v>7.6923076923076927E-2</v>
      </c>
      <c r="D70" s="187">
        <f>$J$60</f>
        <v>0.23076923076923078</v>
      </c>
      <c r="E70" s="187">
        <f>$K$60</f>
        <v>0</v>
      </c>
      <c r="F70" s="187">
        <f>+$I$61</f>
        <v>8.3333333333333329E-2</v>
      </c>
      <c r="G70" s="187">
        <f>+$J$61</f>
        <v>0.22222222222222221</v>
      </c>
      <c r="H70" s="187">
        <f>+$K$61</f>
        <v>0</v>
      </c>
      <c r="I70" s="187">
        <f>$I$62</f>
        <v>0.10416666666666667</v>
      </c>
      <c r="J70" s="187">
        <f>$J$62</f>
        <v>0.17948717948717949</v>
      </c>
      <c r="K70" s="187">
        <f>$K$62</f>
        <v>0.20200000000000001</v>
      </c>
      <c r="L70" s="187">
        <f>$I$63</f>
        <v>0.2</v>
      </c>
      <c r="M70" s="187">
        <f>$J$63</f>
        <v>0.15</v>
      </c>
      <c r="N70" s="187">
        <f>$K$63</f>
        <v>0.22900000000000001</v>
      </c>
    </row>
    <row r="71" spans="2:14">
      <c r="B71" s="194" t="s">
        <v>398</v>
      </c>
      <c r="C71" s="187">
        <f>$L$60</f>
        <v>0</v>
      </c>
      <c r="D71" s="187">
        <f>$M$60</f>
        <v>0</v>
      </c>
      <c r="E71" s="187">
        <f>$N$60</f>
        <v>0</v>
      </c>
      <c r="F71" s="187">
        <f>+$L$61</f>
        <v>8.3333333333333329E-2</v>
      </c>
      <c r="G71" s="187">
        <f>+$M$61</f>
        <v>5.5555555555555552E-2</v>
      </c>
      <c r="H71" s="187">
        <f>+$N$61</f>
        <v>0</v>
      </c>
      <c r="I71" s="187">
        <f>$L$62</f>
        <v>0</v>
      </c>
      <c r="J71" s="187">
        <f>$M$62</f>
        <v>1.282051282051282E-2</v>
      </c>
      <c r="K71" s="187">
        <f>$N$62</f>
        <v>1.2E-2</v>
      </c>
      <c r="L71" s="187">
        <f>$L$63</f>
        <v>3.3333333333333333E-2</v>
      </c>
      <c r="M71" s="187">
        <f>$M$63</f>
        <v>0</v>
      </c>
      <c r="N71" s="187">
        <f>$N$63</f>
        <v>8.5999999999999993E-2</v>
      </c>
    </row>
    <row r="72" spans="2:14">
      <c r="B72" s="195" t="s">
        <v>400</v>
      </c>
      <c r="C72" s="196">
        <f>$O$60</f>
        <v>0</v>
      </c>
      <c r="D72" s="196">
        <f>$P$60</f>
        <v>0</v>
      </c>
      <c r="E72" s="187">
        <f>$Q$60</f>
        <v>0</v>
      </c>
      <c r="F72" s="196">
        <f>+$O$61</f>
        <v>0</v>
      </c>
      <c r="G72" s="196">
        <f>+$P$61</f>
        <v>0</v>
      </c>
      <c r="H72" s="196">
        <f>+$Q$61</f>
        <v>0</v>
      </c>
      <c r="I72" s="196">
        <f>$O$62</f>
        <v>0</v>
      </c>
      <c r="J72" s="196">
        <f>$P$62</f>
        <v>1.282051282051282E-2</v>
      </c>
      <c r="K72" s="187">
        <f>$Q$62</f>
        <v>0</v>
      </c>
      <c r="L72" s="196">
        <f>$O$63</f>
        <v>0</v>
      </c>
      <c r="M72" s="196">
        <f>$P$63</f>
        <v>0</v>
      </c>
      <c r="N72" s="187">
        <f>$Q$63</f>
        <v>0</v>
      </c>
    </row>
    <row r="75" spans="2:14" ht="15.75">
      <c r="B75" s="171" t="s">
        <v>84</v>
      </c>
      <c r="E75" s="172" t="s">
        <v>382</v>
      </c>
    </row>
    <row r="76" spans="2:14">
      <c r="B76" s="197" t="s">
        <v>373</v>
      </c>
    </row>
    <row r="79" spans="2:14">
      <c r="B79" s="193"/>
      <c r="C79" s="365" t="s">
        <v>421</v>
      </c>
      <c r="D79" s="366"/>
      <c r="E79" s="367"/>
      <c r="F79" s="365" t="s">
        <v>422</v>
      </c>
      <c r="G79" s="366"/>
      <c r="H79" s="367"/>
      <c r="I79" s="365" t="s">
        <v>8</v>
      </c>
      <c r="J79" s="366"/>
      <c r="K79" s="367"/>
      <c r="L79" s="365" t="s">
        <v>9</v>
      </c>
      <c r="M79" s="366"/>
      <c r="N79" s="367"/>
    </row>
    <row r="80" spans="2:14">
      <c r="B80" s="193"/>
      <c r="C80" s="186">
        <v>2008</v>
      </c>
      <c r="D80" s="186">
        <v>2011</v>
      </c>
      <c r="E80" s="186">
        <v>2014</v>
      </c>
      <c r="F80" s="186">
        <v>2008</v>
      </c>
      <c r="G80" s="186">
        <v>2011</v>
      </c>
      <c r="H80" s="186">
        <v>2014</v>
      </c>
      <c r="I80" s="186">
        <v>2008</v>
      </c>
      <c r="J80" s="186">
        <v>2011</v>
      </c>
      <c r="K80" s="186">
        <v>2014</v>
      </c>
      <c r="L80" s="186">
        <v>2008</v>
      </c>
      <c r="M80" s="186">
        <v>2011</v>
      </c>
      <c r="N80" s="186">
        <v>2014</v>
      </c>
    </row>
    <row r="81" spans="2:14" ht="15.75" thickBot="1">
      <c r="B81" s="186" t="s">
        <v>401</v>
      </c>
      <c r="C81" s="198">
        <v>0</v>
      </c>
      <c r="D81" s="198">
        <v>0</v>
      </c>
      <c r="E81" s="198">
        <v>0</v>
      </c>
      <c r="F81" s="198">
        <v>0</v>
      </c>
      <c r="G81" s="198">
        <v>0</v>
      </c>
      <c r="H81" s="198">
        <v>0</v>
      </c>
      <c r="I81" s="198">
        <v>0</v>
      </c>
      <c r="J81" s="198">
        <v>0</v>
      </c>
      <c r="K81" s="198">
        <v>0</v>
      </c>
      <c r="L81" s="198">
        <v>0</v>
      </c>
      <c r="M81" s="198">
        <v>0</v>
      </c>
      <c r="N81" s="198">
        <v>0</v>
      </c>
    </row>
    <row r="82" spans="2:14" ht="27" thickTop="1" thickBot="1">
      <c r="B82" s="186" t="s">
        <v>402</v>
      </c>
      <c r="C82" s="187">
        <v>0</v>
      </c>
      <c r="D82" s="187">
        <v>0</v>
      </c>
      <c r="E82" s="10">
        <v>0</v>
      </c>
      <c r="F82" s="187">
        <v>0</v>
      </c>
      <c r="G82" s="187">
        <v>0</v>
      </c>
      <c r="H82" s="6">
        <v>0</v>
      </c>
      <c r="I82" s="187">
        <v>1.0869565217391304E-2</v>
      </c>
      <c r="J82" s="187">
        <v>0</v>
      </c>
      <c r="K82" s="10">
        <v>0</v>
      </c>
      <c r="L82" s="187">
        <v>0</v>
      </c>
      <c r="M82" s="187">
        <v>0</v>
      </c>
      <c r="N82" s="10">
        <v>0</v>
      </c>
    </row>
    <row r="83" spans="2:14" ht="27" thickTop="1" thickBot="1">
      <c r="B83" s="186" t="s">
        <v>403</v>
      </c>
      <c r="C83" s="187">
        <v>0</v>
      </c>
      <c r="D83" s="187">
        <v>0</v>
      </c>
      <c r="E83" s="10">
        <v>0</v>
      </c>
      <c r="F83" s="187">
        <v>0</v>
      </c>
      <c r="G83" s="187">
        <v>0</v>
      </c>
      <c r="H83" s="6">
        <v>0</v>
      </c>
      <c r="I83" s="187">
        <v>0</v>
      </c>
      <c r="J83" s="187">
        <v>1.2987012987012988E-2</v>
      </c>
      <c r="K83" s="10">
        <v>1.2658227848101267E-2</v>
      </c>
      <c r="L83" s="187">
        <v>0</v>
      </c>
      <c r="M83" s="187">
        <v>2.6315789473684209E-2</v>
      </c>
      <c r="N83" s="10">
        <v>5.7142857142857141E-2</v>
      </c>
    </row>
    <row r="84" spans="2:14" ht="27" thickTop="1" thickBot="1">
      <c r="B84" s="186" t="s">
        <v>404</v>
      </c>
      <c r="C84" s="187">
        <v>0</v>
      </c>
      <c r="D84" s="187">
        <v>0</v>
      </c>
      <c r="E84" s="10">
        <v>0</v>
      </c>
      <c r="F84" s="187">
        <v>9.0909090909090912E-2</v>
      </c>
      <c r="G84" s="187">
        <v>0</v>
      </c>
      <c r="H84" s="6">
        <v>0</v>
      </c>
      <c r="I84" s="187">
        <v>0</v>
      </c>
      <c r="J84" s="187">
        <v>1.2987012987012988E-2</v>
      </c>
      <c r="K84" s="10">
        <v>5.0632911392405069E-2</v>
      </c>
      <c r="L84" s="187">
        <v>0</v>
      </c>
      <c r="M84" s="187">
        <v>2.6315789473684209E-2</v>
      </c>
      <c r="N84" s="10">
        <v>0</v>
      </c>
    </row>
    <row r="85" spans="2:14" ht="27" thickTop="1" thickBot="1">
      <c r="B85" s="186" t="s">
        <v>405</v>
      </c>
      <c r="C85" s="187">
        <v>0</v>
      </c>
      <c r="D85" s="187">
        <v>0</v>
      </c>
      <c r="E85" s="10">
        <v>0</v>
      </c>
      <c r="F85" s="187">
        <v>0</v>
      </c>
      <c r="G85" s="187">
        <v>0</v>
      </c>
      <c r="H85" s="6">
        <v>0.16666666666666669</v>
      </c>
      <c r="I85" s="187">
        <v>0</v>
      </c>
      <c r="J85" s="187">
        <v>3.896103896103896E-2</v>
      </c>
      <c r="K85" s="10">
        <v>6.3291139240506333E-2</v>
      </c>
      <c r="L85" s="187">
        <v>6.6666666666666666E-2</v>
      </c>
      <c r="M85" s="187">
        <v>0</v>
      </c>
      <c r="N85" s="10">
        <v>5.7142857142857141E-2</v>
      </c>
    </row>
    <row r="86" spans="2:14" ht="27" thickTop="1" thickBot="1">
      <c r="B86" s="186" t="s">
        <v>406</v>
      </c>
      <c r="C86" s="187">
        <v>0</v>
      </c>
      <c r="D86" s="187">
        <v>0</v>
      </c>
      <c r="E86" s="10">
        <v>0</v>
      </c>
      <c r="F86" s="187">
        <v>9.0909090909090912E-2</v>
      </c>
      <c r="G86" s="187">
        <v>0.1111111111111111</v>
      </c>
      <c r="H86" s="6">
        <v>0</v>
      </c>
      <c r="I86" s="187">
        <v>7.6086956521739135E-2</v>
      </c>
      <c r="J86" s="187">
        <v>0.15584415584415584</v>
      </c>
      <c r="K86" s="10">
        <v>0.13924050632911392</v>
      </c>
      <c r="L86" s="187">
        <v>0.16666666666666666</v>
      </c>
      <c r="M86" s="187">
        <v>0.18421052631578946</v>
      </c>
      <c r="N86" s="10">
        <v>0.22857142857142856</v>
      </c>
    </row>
    <row r="87" spans="2:14" ht="27" thickTop="1" thickBot="1">
      <c r="B87" s="186" t="s">
        <v>407</v>
      </c>
      <c r="C87" s="187">
        <v>0</v>
      </c>
      <c r="D87" s="187">
        <v>8.3333333333333329E-2</v>
      </c>
      <c r="E87" s="10">
        <v>0.2</v>
      </c>
      <c r="F87" s="187">
        <v>0.36363636363636365</v>
      </c>
      <c r="G87" s="187">
        <v>0.22222222222222221</v>
      </c>
      <c r="H87" s="6">
        <v>0.66666666666666674</v>
      </c>
      <c r="I87" s="187">
        <v>0.35869565217391303</v>
      </c>
      <c r="J87" s="187">
        <v>0.31168831168831168</v>
      </c>
      <c r="K87" s="10">
        <v>0.44303797468354433</v>
      </c>
      <c r="L87" s="187">
        <v>0.4</v>
      </c>
      <c r="M87" s="187">
        <v>0.42105263157894735</v>
      </c>
      <c r="N87" s="10">
        <v>0.34285714285714286</v>
      </c>
    </row>
    <row r="88" spans="2:14" ht="27" thickTop="1" thickBot="1">
      <c r="B88" s="186" t="s">
        <v>408</v>
      </c>
      <c r="C88" s="187">
        <v>0.58333333333333337</v>
      </c>
      <c r="D88" s="187">
        <v>0.58333333333333337</v>
      </c>
      <c r="E88" s="10">
        <v>0.3</v>
      </c>
      <c r="F88" s="187">
        <v>9.0909090909090912E-2</v>
      </c>
      <c r="G88" s="187">
        <v>0.55555555555555558</v>
      </c>
      <c r="H88" s="6">
        <v>0.16666666666666669</v>
      </c>
      <c r="I88" s="187">
        <v>0.40217391304347827</v>
      </c>
      <c r="J88" s="187">
        <v>0.27272727272727271</v>
      </c>
      <c r="K88" s="10">
        <v>0.21518987341772153</v>
      </c>
      <c r="L88" s="187">
        <v>0.26666666666666666</v>
      </c>
      <c r="M88" s="187">
        <v>0.26315789473684209</v>
      </c>
      <c r="N88" s="10">
        <v>0.22857142857142856</v>
      </c>
    </row>
    <row r="89" spans="2:14" ht="26.25" thickTop="1">
      <c r="B89" s="186" t="s">
        <v>409</v>
      </c>
      <c r="C89" s="187">
        <v>0.41666666666666669</v>
      </c>
      <c r="D89" s="187">
        <v>0.33333333333333331</v>
      </c>
      <c r="E89" s="12">
        <v>0.5</v>
      </c>
      <c r="F89" s="187">
        <v>0.36363636363636365</v>
      </c>
      <c r="G89" s="187">
        <v>0.1111111111111111</v>
      </c>
      <c r="H89" s="8">
        <v>0</v>
      </c>
      <c r="I89" s="187">
        <v>0.15217391304347827</v>
      </c>
      <c r="J89" s="187">
        <v>0.19480519480519481</v>
      </c>
      <c r="K89" s="12">
        <v>7.5949367088607597E-2</v>
      </c>
      <c r="L89" s="187">
        <v>0.1</v>
      </c>
      <c r="M89" s="187">
        <v>7.8947368421052627E-2</v>
      </c>
      <c r="N89" s="12">
        <v>8.5714285714285715E-2</v>
      </c>
    </row>
    <row r="91" spans="2:14" ht="15.75">
      <c r="B91" s="171" t="s">
        <v>269</v>
      </c>
    </row>
    <row r="92" spans="2:14" ht="15.75" customHeight="1"/>
    <row r="95" spans="2:14">
      <c r="C95" s="201" t="s">
        <v>421</v>
      </c>
      <c r="D95" s="201"/>
      <c r="E95" s="201"/>
      <c r="F95" s="201" t="s">
        <v>422</v>
      </c>
      <c r="G95" s="201"/>
      <c r="H95" s="201"/>
      <c r="I95" s="201" t="s">
        <v>8</v>
      </c>
      <c r="J95" s="201"/>
      <c r="K95" s="201"/>
      <c r="L95" s="201" t="s">
        <v>9</v>
      </c>
      <c r="M95" s="201"/>
      <c r="N95" s="201"/>
    </row>
    <row r="96" spans="2:14" ht="15.75" thickBot="1">
      <c r="C96" s="186">
        <v>2008</v>
      </c>
      <c r="D96" s="202">
        <v>2011</v>
      </c>
      <c r="E96" s="202">
        <v>2014</v>
      </c>
      <c r="F96" s="186">
        <v>2008</v>
      </c>
      <c r="G96" s="202">
        <v>2011</v>
      </c>
      <c r="H96" s="202">
        <v>2014</v>
      </c>
      <c r="I96" s="186">
        <v>2008</v>
      </c>
      <c r="J96" s="202">
        <v>2011</v>
      </c>
      <c r="K96" s="202">
        <v>2014</v>
      </c>
      <c r="L96" s="186">
        <v>2008</v>
      </c>
      <c r="M96" s="202">
        <v>2011</v>
      </c>
      <c r="N96" s="202">
        <v>2014</v>
      </c>
    </row>
    <row r="97" spans="2:14" ht="16.5" thickTop="1" thickBot="1">
      <c r="B97" s="203" t="s">
        <v>410</v>
      </c>
      <c r="C97" s="204">
        <v>5.9230769230769234</v>
      </c>
      <c r="D97" s="204">
        <v>6.0000000000000009</v>
      </c>
      <c r="E97" s="20">
        <v>5.6363636363636367</v>
      </c>
      <c r="F97" s="204">
        <v>5.4545454545454541</v>
      </c>
      <c r="G97" s="204">
        <v>5.8235294117647056</v>
      </c>
      <c r="H97" s="19">
        <v>5.2</v>
      </c>
      <c r="I97" s="204">
        <v>5.3478260869565215</v>
      </c>
      <c r="J97" s="204">
        <v>5.3968253968253981</v>
      </c>
      <c r="K97" s="20">
        <v>5.8289473684210549</v>
      </c>
      <c r="L97" s="204">
        <v>5.2592592592592595</v>
      </c>
      <c r="M97" s="204">
        <v>5.4358974358974343</v>
      </c>
      <c r="N97" s="20">
        <v>5.645161290322581</v>
      </c>
    </row>
    <row r="98" spans="2:14" ht="16.5" thickTop="1" thickBot="1">
      <c r="B98" s="203" t="s">
        <v>411</v>
      </c>
      <c r="C98" s="204">
        <v>5.5384615384615383</v>
      </c>
      <c r="D98" s="204">
        <v>5.3076923076923084</v>
      </c>
      <c r="E98" s="20">
        <v>4.9090909090909092</v>
      </c>
      <c r="F98" s="204">
        <v>4.9090909090909092</v>
      </c>
      <c r="G98" s="204">
        <v>5.1764705882352935</v>
      </c>
      <c r="H98" s="19">
        <v>4.8</v>
      </c>
      <c r="I98" s="204">
        <v>4.9021739130434785</v>
      </c>
      <c r="J98" s="204">
        <v>4.7619047619047636</v>
      </c>
      <c r="K98" s="20">
        <v>4.8552631578947389</v>
      </c>
      <c r="L98" s="204">
        <v>4.9629629629629628</v>
      </c>
      <c r="M98" s="204">
        <v>4.7692307692307701</v>
      </c>
      <c r="N98" s="20">
        <v>5.032258064516129</v>
      </c>
    </row>
    <row r="99" spans="2:14" ht="16.5" thickTop="1" thickBot="1">
      <c r="B99" s="203" t="s">
        <v>412</v>
      </c>
      <c r="C99" s="204">
        <v>5.384615384615385</v>
      </c>
      <c r="D99" s="204">
        <v>5.1538461538461542</v>
      </c>
      <c r="E99" s="20">
        <v>5.4545454545454541</v>
      </c>
      <c r="F99" s="204">
        <v>5.2727272727272725</v>
      </c>
      <c r="G99" s="204">
        <v>5.117647058823529</v>
      </c>
      <c r="H99" s="19">
        <v>3.6</v>
      </c>
      <c r="I99" s="204">
        <v>4.7934782608695654</v>
      </c>
      <c r="J99" s="204">
        <v>4.7301587301587311</v>
      </c>
      <c r="K99" s="20">
        <v>4.2763157894736823</v>
      </c>
      <c r="L99" s="204">
        <v>4.8148148148148149</v>
      </c>
      <c r="M99" s="204">
        <v>4.4871794871794872</v>
      </c>
      <c r="N99" s="20">
        <v>4.645161290322581</v>
      </c>
    </row>
    <row r="100" spans="2:14" ht="16.5" thickTop="1" thickBot="1">
      <c r="B100" s="203" t="s">
        <v>413</v>
      </c>
      <c r="C100" s="204">
        <v>4.4615384615384617</v>
      </c>
      <c r="D100" s="204">
        <v>5.1538461538461542</v>
      </c>
      <c r="E100" s="20">
        <v>5.1818181818181825</v>
      </c>
      <c r="F100" s="204">
        <v>5</v>
      </c>
      <c r="G100" s="204">
        <v>5.2352941176470598</v>
      </c>
      <c r="H100" s="19">
        <v>4.8</v>
      </c>
      <c r="I100" s="204">
        <v>4.3043478260869561</v>
      </c>
      <c r="J100" s="204">
        <v>4.6031746031746046</v>
      </c>
      <c r="K100" s="20">
        <v>4.6973684210526301</v>
      </c>
      <c r="L100" s="204">
        <v>4.333333333333333</v>
      </c>
      <c r="M100" s="204">
        <v>4.4358974358974352</v>
      </c>
      <c r="N100" s="20">
        <v>4.5161290322580632</v>
      </c>
    </row>
    <row r="101" spans="2:14" ht="15.75" thickTop="1">
      <c r="B101" s="203" t="s">
        <v>414</v>
      </c>
      <c r="C101" s="204">
        <v>5.615384615384615</v>
      </c>
      <c r="D101" s="204">
        <v>5.615384615384615</v>
      </c>
      <c r="E101" s="20">
        <v>5.6363636363636367</v>
      </c>
      <c r="F101" s="204">
        <v>5.5</v>
      </c>
      <c r="G101" s="204">
        <v>5.8333333333333339</v>
      </c>
      <c r="H101" s="19">
        <v>5.6</v>
      </c>
      <c r="I101" s="204">
        <v>5</v>
      </c>
      <c r="J101" s="204">
        <v>5.1874999999999973</v>
      </c>
      <c r="K101" s="20">
        <v>5.3506493506493484</v>
      </c>
      <c r="L101" s="204">
        <v>5.3214285714285712</v>
      </c>
      <c r="M101" s="204">
        <v>5.0769230769230758</v>
      </c>
      <c r="N101" s="20">
        <v>5.4848484848484853</v>
      </c>
    </row>
    <row r="104" spans="2:14">
      <c r="C104" s="205">
        <v>2008</v>
      </c>
      <c r="D104" s="206"/>
      <c r="E104" s="206"/>
      <c r="F104" s="207"/>
      <c r="G104" s="208">
        <v>2011</v>
      </c>
      <c r="H104" s="209"/>
      <c r="I104" s="209"/>
      <c r="J104" s="210"/>
      <c r="K104" s="208">
        <v>2014</v>
      </c>
      <c r="L104" s="209"/>
      <c r="M104" s="209"/>
      <c r="N104" s="209"/>
    </row>
    <row r="105" spans="2:14" ht="21" customHeight="1">
      <c r="C105" s="211" t="str">
        <f>C28</f>
        <v>ENGINYERIA D'ORGANITZACIÓ INDUSTRIAL</v>
      </c>
      <c r="D105" s="211" t="str">
        <f>D28</f>
        <v>ENGINYERIA DE MATERIALS (TITULACIÓ CONJUNTA AMB LA UB)</v>
      </c>
      <c r="E105" s="211" t="str">
        <f>E28</f>
        <v>ENGINYERIA INDUSTRIAL</v>
      </c>
      <c r="F105" s="211" t="str">
        <f>+F28</f>
        <v>ENGINYERIA QUÍMICA</v>
      </c>
      <c r="G105" s="211" t="str">
        <f>+C28</f>
        <v>ENGINYERIA D'ORGANITZACIÓ INDUSTRIAL</v>
      </c>
      <c r="H105" s="211" t="str">
        <f>+D28</f>
        <v>ENGINYERIA DE MATERIALS (TITULACIÓ CONJUNTA AMB LA UB)</v>
      </c>
      <c r="I105" s="211" t="str">
        <f>+E28</f>
        <v>ENGINYERIA INDUSTRIAL</v>
      </c>
      <c r="J105" s="211" t="str">
        <f>+F28</f>
        <v>ENGINYERIA QUÍMICA</v>
      </c>
      <c r="K105" s="211" t="str">
        <f>+C28</f>
        <v>ENGINYERIA D'ORGANITZACIÓ INDUSTRIAL</v>
      </c>
      <c r="L105" s="211" t="str">
        <f>+D28</f>
        <v>ENGINYERIA DE MATERIALS (TITULACIÓ CONJUNTA AMB LA UB)</v>
      </c>
      <c r="M105" s="211" t="str">
        <f>E28</f>
        <v>ENGINYERIA INDUSTRIAL</v>
      </c>
      <c r="N105" s="211" t="str">
        <f>F28</f>
        <v>ENGINYERIA QUÍMICA</v>
      </c>
    </row>
    <row r="106" spans="2:14">
      <c r="B106" s="212" t="s">
        <v>410</v>
      </c>
      <c r="C106" s="204">
        <f>C97</f>
        <v>5.9230769230769234</v>
      </c>
      <c r="D106" s="204">
        <f>+F97</f>
        <v>5.4545454545454541</v>
      </c>
      <c r="E106" s="204">
        <f>I97</f>
        <v>5.3478260869565215</v>
      </c>
      <c r="F106" s="204">
        <f>L97</f>
        <v>5.2592592592592595</v>
      </c>
      <c r="G106" s="204">
        <v>5.9230769230769234</v>
      </c>
      <c r="H106" s="204">
        <f>+G97</f>
        <v>5.8235294117647056</v>
      </c>
      <c r="I106" s="204">
        <f>J97</f>
        <v>5.3968253968253981</v>
      </c>
      <c r="J106" s="204">
        <f>M97</f>
        <v>5.4358974358974343</v>
      </c>
      <c r="K106" s="204">
        <f>E97</f>
        <v>5.6363636363636367</v>
      </c>
      <c r="L106" s="204">
        <f>+H97</f>
        <v>5.2</v>
      </c>
      <c r="M106" s="204">
        <f>K97</f>
        <v>5.8289473684210549</v>
      </c>
      <c r="N106" s="204">
        <f>N97</f>
        <v>5.645161290322581</v>
      </c>
    </row>
    <row r="107" spans="2:14">
      <c r="B107" s="212" t="s">
        <v>411</v>
      </c>
      <c r="C107" s="204">
        <f>C98</f>
        <v>5.5384615384615383</v>
      </c>
      <c r="D107" s="204">
        <f>+F98</f>
        <v>4.9090909090909092</v>
      </c>
      <c r="E107" s="204">
        <f>I98</f>
        <v>4.9021739130434785</v>
      </c>
      <c r="F107" s="204">
        <f>L98</f>
        <v>4.9629629629629628</v>
      </c>
      <c r="G107" s="204">
        <v>5.5384615384615383</v>
      </c>
      <c r="H107" s="204">
        <f t="shared" ref="H107:H110" si="0">+G98</f>
        <v>5.1764705882352935</v>
      </c>
      <c r="I107" s="204">
        <f>J98</f>
        <v>4.7619047619047636</v>
      </c>
      <c r="J107" s="204">
        <f>M98</f>
        <v>4.7692307692307701</v>
      </c>
      <c r="K107" s="204">
        <f>E98</f>
        <v>4.9090909090909092</v>
      </c>
      <c r="L107" s="204">
        <f>+H98</f>
        <v>4.8</v>
      </c>
      <c r="M107" s="204">
        <f>K98</f>
        <v>4.8552631578947389</v>
      </c>
      <c r="N107" s="204">
        <f t="shared" ref="N107:N110" si="1">N98</f>
        <v>5.032258064516129</v>
      </c>
    </row>
    <row r="108" spans="2:14">
      <c r="B108" s="212" t="s">
        <v>412</v>
      </c>
      <c r="C108" s="204">
        <f>C99</f>
        <v>5.384615384615385</v>
      </c>
      <c r="D108" s="204">
        <f>+F99</f>
        <v>5.2727272727272725</v>
      </c>
      <c r="E108" s="204">
        <f>I99</f>
        <v>4.7934782608695654</v>
      </c>
      <c r="F108" s="204">
        <f>L99</f>
        <v>4.8148148148148149</v>
      </c>
      <c r="G108" s="204">
        <v>5.384615384615385</v>
      </c>
      <c r="H108" s="204">
        <f t="shared" si="0"/>
        <v>5.117647058823529</v>
      </c>
      <c r="I108" s="204">
        <f>J99</f>
        <v>4.7301587301587311</v>
      </c>
      <c r="J108" s="204">
        <f>M99</f>
        <v>4.4871794871794872</v>
      </c>
      <c r="K108" s="204">
        <f>E99</f>
        <v>5.4545454545454541</v>
      </c>
      <c r="L108" s="204">
        <f>+H99</f>
        <v>3.6</v>
      </c>
      <c r="M108" s="204">
        <f>K99</f>
        <v>4.2763157894736823</v>
      </c>
      <c r="N108" s="204">
        <f t="shared" si="1"/>
        <v>4.645161290322581</v>
      </c>
    </row>
    <row r="109" spans="2:14">
      <c r="B109" s="212" t="s">
        <v>413</v>
      </c>
      <c r="C109" s="204">
        <f>C100</f>
        <v>4.4615384615384617</v>
      </c>
      <c r="D109" s="204">
        <f>+F100</f>
        <v>5</v>
      </c>
      <c r="E109" s="204">
        <f>I100</f>
        <v>4.3043478260869561</v>
      </c>
      <c r="F109" s="204">
        <f>L100</f>
        <v>4.333333333333333</v>
      </c>
      <c r="G109" s="204">
        <v>4.4615384615384617</v>
      </c>
      <c r="H109" s="204">
        <f t="shared" si="0"/>
        <v>5.2352941176470598</v>
      </c>
      <c r="I109" s="204">
        <f>J100</f>
        <v>4.6031746031746046</v>
      </c>
      <c r="J109" s="204">
        <f>M100</f>
        <v>4.4358974358974352</v>
      </c>
      <c r="K109" s="204">
        <f>E100</f>
        <v>5.1818181818181825</v>
      </c>
      <c r="L109" s="204">
        <f>+H100</f>
        <v>4.8</v>
      </c>
      <c r="M109" s="204">
        <f>K100</f>
        <v>4.6973684210526301</v>
      </c>
      <c r="N109" s="204">
        <f t="shared" si="1"/>
        <v>4.5161290322580632</v>
      </c>
    </row>
    <row r="110" spans="2:14">
      <c r="B110" s="212" t="s">
        <v>414</v>
      </c>
      <c r="C110" s="204">
        <f>C101</f>
        <v>5.615384615384615</v>
      </c>
      <c r="D110" s="204">
        <f>+F101</f>
        <v>5.5</v>
      </c>
      <c r="E110" s="204">
        <f>I101</f>
        <v>5</v>
      </c>
      <c r="F110" s="204">
        <f>L101</f>
        <v>5.3214285714285712</v>
      </c>
      <c r="G110" s="204">
        <v>5.615384615384615</v>
      </c>
      <c r="H110" s="204">
        <f t="shared" si="0"/>
        <v>5.8333333333333339</v>
      </c>
      <c r="I110" s="204">
        <f>J101</f>
        <v>5.1874999999999973</v>
      </c>
      <c r="J110" s="204">
        <f>M101</f>
        <v>5.0769230769230758</v>
      </c>
      <c r="K110" s="204">
        <f>E101</f>
        <v>5.6363636363636367</v>
      </c>
      <c r="L110" s="204">
        <f>+H101</f>
        <v>5.6</v>
      </c>
      <c r="M110" s="204">
        <f>K101</f>
        <v>5.3506493506493484</v>
      </c>
      <c r="N110" s="204">
        <f t="shared" si="1"/>
        <v>5.4848484848484853</v>
      </c>
    </row>
    <row r="114" spans="2:8" ht="15.75">
      <c r="B114" s="171" t="s">
        <v>182</v>
      </c>
    </row>
    <row r="115" spans="2:8" ht="15.75">
      <c r="B115" s="171"/>
    </row>
    <row r="116" spans="2:8">
      <c r="B116" s="213"/>
      <c r="C116" s="214">
        <v>2008</v>
      </c>
      <c r="D116" s="215"/>
      <c r="E116" s="214">
        <v>2011</v>
      </c>
      <c r="F116" s="215"/>
      <c r="G116" s="214">
        <v>2014</v>
      </c>
      <c r="H116" s="215"/>
    </row>
    <row r="117" spans="2:8">
      <c r="B117" s="216"/>
      <c r="C117" s="203" t="str">
        <f>+G105</f>
        <v>ENGINYERIA D'ORGANITZACIÓ INDUSTRIAL</v>
      </c>
      <c r="D117" s="203" t="str">
        <f>+H105</f>
        <v>ENGINYERIA DE MATERIALS (TITULACIÓ CONJUNTA AMB LA UB)</v>
      </c>
      <c r="E117" s="203" t="str">
        <f>+K105</f>
        <v>ENGINYERIA D'ORGANITZACIÓ INDUSTRIAL</v>
      </c>
      <c r="F117" s="203" t="str">
        <f>+L105</f>
        <v>ENGINYERIA DE MATERIALS (TITULACIÓ CONJUNTA AMB LA UB)</v>
      </c>
      <c r="G117" s="203" t="str">
        <f>+M105</f>
        <v>ENGINYERIA INDUSTRIAL</v>
      </c>
      <c r="H117" s="203" t="str">
        <f>+N105</f>
        <v>ENGINYERIA QUÍMICA</v>
      </c>
    </row>
    <row r="118" spans="2:8" ht="25.5">
      <c r="B118" s="214" t="s">
        <v>415</v>
      </c>
      <c r="C118" s="187">
        <v>0.5</v>
      </c>
      <c r="D118" s="187">
        <v>1</v>
      </c>
      <c r="E118" s="187">
        <v>0.75</v>
      </c>
      <c r="F118" s="187">
        <v>0</v>
      </c>
      <c r="G118" s="187">
        <v>0</v>
      </c>
      <c r="H118" s="187">
        <v>0.5</v>
      </c>
    </row>
    <row r="119" spans="2:8" ht="25.5">
      <c r="B119" s="214" t="s">
        <v>416</v>
      </c>
      <c r="C119" s="187">
        <v>0</v>
      </c>
      <c r="D119" s="187">
        <v>0</v>
      </c>
      <c r="E119" s="187">
        <v>0.25</v>
      </c>
      <c r="F119" s="187">
        <v>0</v>
      </c>
      <c r="G119" s="187">
        <v>1</v>
      </c>
      <c r="H119" s="187">
        <v>0.5</v>
      </c>
    </row>
    <row r="120" spans="2:8" ht="25.5">
      <c r="B120" s="214" t="s">
        <v>417</v>
      </c>
      <c r="C120" s="187">
        <v>0.5</v>
      </c>
      <c r="D120" s="187">
        <v>0</v>
      </c>
      <c r="E120" s="187">
        <v>0</v>
      </c>
      <c r="F120" s="187">
        <v>0</v>
      </c>
      <c r="G120" s="187">
        <v>0</v>
      </c>
      <c r="H120" s="187">
        <v>0</v>
      </c>
    </row>
    <row r="121" spans="2:8" ht="25.5">
      <c r="B121" s="217" t="s">
        <v>418</v>
      </c>
      <c r="C121" s="187">
        <v>0</v>
      </c>
      <c r="D121" s="187">
        <v>0</v>
      </c>
      <c r="E121" s="187">
        <v>0</v>
      </c>
      <c r="F121" s="187">
        <v>0</v>
      </c>
      <c r="G121" s="187">
        <v>0</v>
      </c>
      <c r="H121" s="187">
        <v>0</v>
      </c>
    </row>
    <row r="122" spans="2:8">
      <c r="E122" s="187"/>
      <c r="F122" s="187"/>
    </row>
    <row r="123" spans="2:8" ht="15.75">
      <c r="B123" s="171"/>
      <c r="E123" s="187"/>
      <c r="F123" s="187"/>
    </row>
    <row r="124" spans="2:8">
      <c r="G124" s="187"/>
      <c r="H124" s="187"/>
    </row>
    <row r="125" spans="2:8">
      <c r="G125" s="187"/>
      <c r="H125" s="187"/>
    </row>
    <row r="126" spans="2:8" ht="15" customHeight="1">
      <c r="B126" s="171" t="s">
        <v>228</v>
      </c>
    </row>
    <row r="129" spans="2:11">
      <c r="B129" s="218"/>
      <c r="C129" s="368" t="s">
        <v>419</v>
      </c>
      <c r="D129" s="369"/>
      <c r="E129" s="369"/>
      <c r="F129" s="369"/>
      <c r="G129" s="369"/>
      <c r="H129" s="369"/>
      <c r="I129" s="369"/>
      <c r="J129" s="369"/>
      <c r="K129" s="369"/>
    </row>
    <row r="130" spans="2:11">
      <c r="B130" s="219"/>
      <c r="C130" s="370" t="s">
        <v>420</v>
      </c>
      <c r="D130" s="371"/>
      <c r="E130" s="371"/>
      <c r="F130" s="371"/>
      <c r="G130" s="371"/>
      <c r="H130" s="371"/>
      <c r="I130" s="371"/>
      <c r="J130" s="371"/>
      <c r="K130" s="371"/>
    </row>
    <row r="131" spans="2:11">
      <c r="B131" s="219"/>
      <c r="C131" s="199">
        <v>2008</v>
      </c>
      <c r="D131" s="225"/>
      <c r="E131" s="226"/>
      <c r="F131" s="364">
        <v>2011</v>
      </c>
      <c r="G131" s="364"/>
      <c r="H131" s="364"/>
      <c r="I131" s="364">
        <v>2014</v>
      </c>
      <c r="J131" s="364"/>
      <c r="K131" s="364"/>
    </row>
    <row r="132" spans="2:11" ht="25.5">
      <c r="B132" s="220"/>
      <c r="C132" s="186" t="s">
        <v>325</v>
      </c>
      <c r="D132" s="186" t="s">
        <v>326</v>
      </c>
      <c r="E132" s="186" t="s">
        <v>232</v>
      </c>
      <c r="F132" s="186" t="s">
        <v>325</v>
      </c>
      <c r="G132" s="186" t="s">
        <v>326</v>
      </c>
      <c r="H132" s="186" t="s">
        <v>232</v>
      </c>
      <c r="I132" s="194" t="s">
        <v>325</v>
      </c>
      <c r="J132" s="194" t="s">
        <v>326</v>
      </c>
      <c r="K132" s="194" t="s">
        <v>232</v>
      </c>
    </row>
    <row r="133" spans="2:11">
      <c r="B133" s="221" t="s">
        <v>421</v>
      </c>
      <c r="C133" s="187">
        <v>0.10526315789473684</v>
      </c>
      <c r="D133" s="187">
        <v>0.42105263157894735</v>
      </c>
      <c r="E133" s="187">
        <v>0</v>
      </c>
      <c r="F133" s="187">
        <v>7.6923076923076927E-2</v>
      </c>
      <c r="G133" s="187">
        <v>0.38461538461538464</v>
      </c>
      <c r="H133" s="187">
        <v>0.23076923076923078</v>
      </c>
      <c r="I133" s="227">
        <v>0.16666666666666669</v>
      </c>
      <c r="J133" s="227">
        <v>0.16666666666666669</v>
      </c>
      <c r="K133" s="228">
        <v>0.25</v>
      </c>
    </row>
    <row r="134" spans="2:11">
      <c r="B134" s="221" t="s">
        <v>422</v>
      </c>
      <c r="C134" s="187">
        <v>9.0909090909090912E-2</v>
      </c>
      <c r="D134" s="187">
        <v>0.18181818181818182</v>
      </c>
      <c r="E134" s="187">
        <v>9.0909090909090912E-2</v>
      </c>
      <c r="F134" s="187">
        <v>0.16666666666666666</v>
      </c>
      <c r="G134" s="187">
        <v>0.16666666666666666</v>
      </c>
      <c r="H134" s="187">
        <v>0.33333333333333331</v>
      </c>
      <c r="I134" s="229">
        <v>0</v>
      </c>
      <c r="J134" s="229">
        <v>0.28571428571428575</v>
      </c>
      <c r="K134" s="230">
        <v>0</v>
      </c>
    </row>
    <row r="135" spans="2:11">
      <c r="B135" s="221" t="s">
        <v>8</v>
      </c>
      <c r="C135" s="187">
        <v>0.18390804597701149</v>
      </c>
      <c r="D135" s="187">
        <v>0.31034482758620691</v>
      </c>
      <c r="E135" s="187">
        <v>0.13793103448275862</v>
      </c>
      <c r="F135" s="187">
        <v>0.24358974358974358</v>
      </c>
      <c r="G135" s="187">
        <v>0.10256410256410256</v>
      </c>
      <c r="H135" s="187">
        <v>0.23076923076923078</v>
      </c>
      <c r="I135" s="227">
        <v>0.30952380952380953</v>
      </c>
      <c r="J135" s="227">
        <v>0.16666666666666669</v>
      </c>
      <c r="K135" s="228">
        <v>0.21428571428571427</v>
      </c>
    </row>
    <row r="136" spans="2:11">
      <c r="B136" s="221" t="s">
        <v>9</v>
      </c>
      <c r="C136" s="187">
        <v>0.5</v>
      </c>
      <c r="D136" s="187">
        <v>0</v>
      </c>
      <c r="E136" s="187">
        <v>0.5</v>
      </c>
      <c r="F136" s="187">
        <v>0.1</v>
      </c>
      <c r="G136" s="187">
        <v>0.25</v>
      </c>
      <c r="H136" s="187">
        <v>0.17499999999999999</v>
      </c>
      <c r="I136" s="227">
        <v>0.4</v>
      </c>
      <c r="J136" s="227">
        <v>8.5714285714285715E-2</v>
      </c>
      <c r="K136" s="228">
        <v>0.11428571428571428</v>
      </c>
    </row>
    <row r="138" spans="2:11" ht="15" customHeight="1"/>
    <row r="140" spans="2:11">
      <c r="B140" s="220"/>
      <c r="C140" s="222">
        <v>2008</v>
      </c>
      <c r="D140" s="222">
        <v>2011</v>
      </c>
      <c r="E140" s="223">
        <v>2014</v>
      </c>
    </row>
    <row r="141" spans="2:11">
      <c r="B141" s="224" t="str">
        <f>B133</f>
        <v>ENGINYERIA D'ORGANITZACIÓ INDUSTRIAL</v>
      </c>
      <c r="C141" s="200">
        <f>SUM(C133:E133)</f>
        <v>0.52631578947368418</v>
      </c>
      <c r="D141" s="200">
        <f>SUM(F133:H133)</f>
        <v>0.69230769230769229</v>
      </c>
      <c r="E141" s="200">
        <f>SUM('Taules comparativa'!I133:K133)</f>
        <v>0.58333333333333337</v>
      </c>
    </row>
    <row r="142" spans="2:11">
      <c r="B142" s="224" t="str">
        <f>B134</f>
        <v>ENGINYERIA DE MATERIALS (TITULACIÓ CONJUNTA AMB LA UB)</v>
      </c>
      <c r="C142" s="200">
        <f>SUM(C134:E134)</f>
        <v>0.36363636363636365</v>
      </c>
      <c r="D142" s="200">
        <f>SUM(F134:H134)</f>
        <v>0.66666666666666663</v>
      </c>
      <c r="E142" s="200">
        <f>SUM('Taules comparativa'!I134:K134)</f>
        <v>0.28571428571428575</v>
      </c>
    </row>
    <row r="143" spans="2:11">
      <c r="B143" s="224" t="str">
        <f t="shared" ref="B143:B144" si="2">B135</f>
        <v>ENGINYERIA INDUSTRIAL</v>
      </c>
      <c r="C143" s="200">
        <f>SUM(C135:E135)</f>
        <v>0.63218390804597702</v>
      </c>
      <c r="D143" s="200">
        <f>SUM(F135:H135)</f>
        <v>0.57692307692307687</v>
      </c>
      <c r="E143" s="200">
        <f>SUM('Taules comparativa'!I135:K135)</f>
        <v>0.69047619047619047</v>
      </c>
    </row>
    <row r="144" spans="2:11">
      <c r="B144" s="224" t="str">
        <f t="shared" si="2"/>
        <v>ENGINYERIA QUÍMICA</v>
      </c>
      <c r="C144" s="200">
        <f t="shared" ref="C144" si="3">SUM(C136:E136)</f>
        <v>1</v>
      </c>
      <c r="D144" s="200">
        <f>SUM(F136:H136)</f>
        <v>0.52499999999999991</v>
      </c>
      <c r="E144" s="200">
        <f>SUM('Taules comparativa'!I136:K136)</f>
        <v>0.60000000000000009</v>
      </c>
    </row>
  </sheetData>
  <mergeCells count="38">
    <mergeCell ref="B27:B28"/>
    <mergeCell ref="B1:N1"/>
    <mergeCell ref="C15:E15"/>
    <mergeCell ref="F15:H15"/>
    <mergeCell ref="I15:K15"/>
    <mergeCell ref="L15:N15"/>
    <mergeCell ref="B40:H40"/>
    <mergeCell ref="B41:B42"/>
    <mergeCell ref="C41:D41"/>
    <mergeCell ref="E41:F41"/>
    <mergeCell ref="G41:H41"/>
    <mergeCell ref="B47:H47"/>
    <mergeCell ref="I47:O47"/>
    <mergeCell ref="B48:B49"/>
    <mergeCell ref="C48:D48"/>
    <mergeCell ref="E48:F48"/>
    <mergeCell ref="G48:H48"/>
    <mergeCell ref="I48:I49"/>
    <mergeCell ref="J48:K48"/>
    <mergeCell ref="L48:M48"/>
    <mergeCell ref="N48:O48"/>
    <mergeCell ref="O58:Q58"/>
    <mergeCell ref="C66:E66"/>
    <mergeCell ref="F66:H66"/>
    <mergeCell ref="I66:K66"/>
    <mergeCell ref="L66:N66"/>
    <mergeCell ref="L79:N79"/>
    <mergeCell ref="C129:K129"/>
    <mergeCell ref="C130:K130"/>
    <mergeCell ref="C58:E58"/>
    <mergeCell ref="F58:H58"/>
    <mergeCell ref="I58:K58"/>
    <mergeCell ref="L58:N58"/>
    <mergeCell ref="F131:H131"/>
    <mergeCell ref="I131:K131"/>
    <mergeCell ref="C79:E79"/>
    <mergeCell ref="F79:H79"/>
    <mergeCell ref="I79:K7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7</vt:i4>
      </vt:variant>
      <vt:variant>
        <vt:lpstr>Intervals amb nom</vt:lpstr>
      </vt:variant>
      <vt:variant>
        <vt:i4>9</vt:i4>
      </vt:variant>
    </vt:vector>
  </HeadingPairs>
  <TitlesOfParts>
    <vt:vector size="16" baseType="lpstr">
      <vt:lpstr>Fitxa tècnica</vt:lpstr>
      <vt:lpstr>Index</vt:lpstr>
      <vt:lpstr>Resum</vt:lpstr>
      <vt:lpstr>Taules</vt:lpstr>
      <vt:lpstr>Gràfics</vt:lpstr>
      <vt:lpstr>Comparativa</vt:lpstr>
      <vt:lpstr>Taules comparativa</vt:lpstr>
      <vt:lpstr>Resum!Àrea_d'impressió</vt:lpstr>
      <vt:lpstr>COM_EVOLUCIÓ</vt:lpstr>
      <vt:lpstr>COM_GUANYS</vt:lpstr>
      <vt:lpstr>COM_MOBILITAT</vt:lpstr>
      <vt:lpstr>COM_PRIMERA_FEINA</vt:lpstr>
      <vt:lpstr>COM_REQUISITS</vt:lpstr>
      <vt:lpstr>COM_STISFACCIÓ_FEINA</vt:lpstr>
      <vt:lpstr>COM_TEMPS_RESERCA</vt:lpstr>
      <vt:lpstr>COM_TIPUS_CONTRACTE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UPC</cp:lastModifiedBy>
  <dcterms:created xsi:type="dcterms:W3CDTF">2011-08-01T14:22:18Z</dcterms:created>
  <dcterms:modified xsi:type="dcterms:W3CDTF">2015-08-26T05:58:09Z</dcterms:modified>
</cp:coreProperties>
</file>